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achel.mckinnon\OneDrive - HHS Office of the Secretary\HomeDrive\OCC - Expenditures\FY 2020 - Working\From Nina C\"/>
    </mc:Choice>
  </mc:AlternateContent>
  <xr:revisionPtr revIDLastSave="0" documentId="8_{89685252-6DE0-40C5-932E-FB42B02AFB9D}" xr6:coauthVersionLast="47" xr6:coauthVersionMax="47" xr10:uidLastSave="{00000000-0000-0000-0000-000000000000}"/>
  <bookViews>
    <workbookView xWindow="3975" yWindow="3900" windowWidth="21600" windowHeight="11550" tabRatio="822" activeTab="7" xr2:uid="{00000000-000D-0000-FFFF-FFFF00000000}"/>
  </bookViews>
  <sheets>
    <sheet name="Table 1b" sheetId="1" r:id="rId1"/>
    <sheet name="Table 2b" sheetId="2" r:id="rId2"/>
    <sheet name="Table 3b" sheetId="3" r:id="rId3"/>
    <sheet name="Table 4b" sheetId="4" r:id="rId4"/>
    <sheet name="Table 5b" sheetId="5" r:id="rId5"/>
    <sheet name="Table 6b" sheetId="6" r:id="rId6"/>
    <sheet name="Table 7b" sheetId="7" r:id="rId7"/>
    <sheet name="Table 8b" sheetId="8" r:id="rId8"/>
  </sheets>
  <definedNames>
    <definedName name="allocation">#REF!</definedName>
    <definedName name="Award">'Table 2b'!$A$6:$J$64</definedName>
    <definedName name="Disc.">'Table 6b'!$A$5:$K$63</definedName>
    <definedName name="Mandatory">'Table 3b'!$A$5:$K$63</definedName>
    <definedName name="Match_cat.">'Table 4b'!$A$5:$K$63</definedName>
    <definedName name="Match_share">'Table 5b'!$A$6:$J$64</definedName>
    <definedName name="MOE_cat.">'Table 7b'!$A$5:$I$61</definedName>
    <definedName name="MOE_summ">'Table 8b'!$A$6:$H$64</definedName>
    <definedName name="_xlnm.Print_Area" localSheetId="1">'Table 2b'!$A$1:$J$66</definedName>
    <definedName name="_xlnm.Print_Area" localSheetId="2">'Table 3b'!$A$1:$K$63</definedName>
    <definedName name="_xlnm.Print_Area" localSheetId="3">'Table 4b'!$A$1:$K$64</definedName>
    <definedName name="_xlnm.Print_Area" localSheetId="4">'Table 5b'!$A$1:$J$65</definedName>
    <definedName name="_xlnm.Print_Area" localSheetId="6">'Table 7b'!$A$1:$I$63</definedName>
    <definedName name="_xlnm.Print_Area" localSheetId="7">'Table 8b'!$A$1:$H$65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7" i="1" l="1"/>
  <c r="E17" i="1"/>
  <c r="F17" i="1"/>
  <c r="G17" i="1"/>
  <c r="H17" i="1"/>
  <c r="I45" i="7" l="1"/>
  <c r="I45" i="6"/>
  <c r="I45" i="3"/>
  <c r="I48" i="4" l="1"/>
  <c r="I6" i="3" l="1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6" i="3"/>
  <c r="I47" i="3"/>
  <c r="I48" i="3"/>
  <c r="I49" i="3"/>
  <c r="I50" i="3"/>
  <c r="I51" i="3"/>
  <c r="I52" i="3"/>
  <c r="I53" i="3"/>
  <c r="I54" i="3"/>
  <c r="I55" i="3"/>
  <c r="I56" i="3"/>
  <c r="I57" i="3"/>
  <c r="I58" i="3"/>
  <c r="I59" i="3"/>
  <c r="I60" i="3"/>
  <c r="I61" i="3"/>
  <c r="H64" i="2" l="1"/>
  <c r="B63" i="7" l="1"/>
  <c r="J63" i="3" l="1"/>
  <c r="I6" i="4"/>
  <c r="B63" i="4"/>
  <c r="B9" i="1" s="1"/>
  <c r="I6" i="7" l="1"/>
  <c r="D64" i="5" l="1"/>
  <c r="C23" i="1" s="1"/>
  <c r="J63" i="4"/>
  <c r="K63" i="4"/>
  <c r="C63" i="4"/>
  <c r="C9" i="1" s="1"/>
  <c r="D63" i="4"/>
  <c r="D9" i="1" s="1"/>
  <c r="E63" i="4"/>
  <c r="E9" i="1" s="1"/>
  <c r="F63" i="4"/>
  <c r="F9" i="1" s="1"/>
  <c r="G63" i="4"/>
  <c r="G9" i="1" s="1"/>
  <c r="H63" i="4"/>
  <c r="H9" i="1" s="1"/>
  <c r="K63" i="3"/>
  <c r="H63" i="3"/>
  <c r="H7" i="1" s="1"/>
  <c r="B63" i="3"/>
  <c r="B7" i="1" s="1"/>
  <c r="E56" i="8" l="1"/>
  <c r="D63" i="7" l="1"/>
  <c r="D15" i="1" s="1"/>
  <c r="D63" i="6"/>
  <c r="D11" i="1" s="1"/>
  <c r="I6" i="6"/>
  <c r="I7" i="6"/>
  <c r="I8" i="6"/>
  <c r="I9" i="6"/>
  <c r="I10" i="6"/>
  <c r="I11" i="6"/>
  <c r="I12" i="6"/>
  <c r="I13" i="6"/>
  <c r="I14" i="6"/>
  <c r="I15" i="6"/>
  <c r="I16" i="6"/>
  <c r="I17" i="6"/>
  <c r="I18" i="6"/>
  <c r="I19" i="6"/>
  <c r="I20" i="6"/>
  <c r="I21" i="6"/>
  <c r="I22" i="6"/>
  <c r="I23" i="6"/>
  <c r="I24" i="6"/>
  <c r="I25" i="6"/>
  <c r="I26" i="6"/>
  <c r="I27" i="6"/>
  <c r="I28" i="6"/>
  <c r="I29" i="6"/>
  <c r="I30" i="6"/>
  <c r="I31" i="6"/>
  <c r="I32" i="6"/>
  <c r="I33" i="6"/>
  <c r="I34" i="6"/>
  <c r="I35" i="6"/>
  <c r="I36" i="6"/>
  <c r="I37" i="6"/>
  <c r="I38" i="6"/>
  <c r="I39" i="6"/>
  <c r="I40" i="6"/>
  <c r="I41" i="6"/>
  <c r="I42" i="6"/>
  <c r="I43" i="6"/>
  <c r="I44" i="6"/>
  <c r="I46" i="6"/>
  <c r="I47" i="6"/>
  <c r="I48" i="6"/>
  <c r="I49" i="6"/>
  <c r="I50" i="6"/>
  <c r="I51" i="6"/>
  <c r="I52" i="6"/>
  <c r="I53" i="6"/>
  <c r="I54" i="6"/>
  <c r="I55" i="6"/>
  <c r="I56" i="6"/>
  <c r="I57" i="6"/>
  <c r="I58" i="6"/>
  <c r="I59" i="6"/>
  <c r="I60" i="6"/>
  <c r="I61" i="6"/>
  <c r="D63" i="3"/>
  <c r="D7" i="1" l="1"/>
  <c r="D13" i="1" s="1"/>
  <c r="A3" i="8"/>
  <c r="A3" i="7"/>
  <c r="A3" i="6"/>
  <c r="A3" i="5"/>
  <c r="A3" i="4"/>
  <c r="A3" i="3"/>
  <c r="A3" i="2" s="1"/>
  <c r="A1" i="8"/>
  <c r="A1" i="7"/>
  <c r="A1" i="6"/>
  <c r="A1" i="5"/>
  <c r="A1" i="4"/>
  <c r="A1" i="3"/>
  <c r="A1" i="2"/>
  <c r="E32" i="8" l="1"/>
  <c r="E33" i="8"/>
  <c r="E34" i="8"/>
  <c r="E35" i="8"/>
  <c r="E36" i="8"/>
  <c r="E37" i="8"/>
  <c r="E38" i="8"/>
  <c r="E39" i="8"/>
  <c r="E40" i="8"/>
  <c r="H40" i="8" s="1"/>
  <c r="E41" i="8"/>
  <c r="E42" i="8"/>
  <c r="E43" i="8"/>
  <c r="E44" i="8"/>
  <c r="E45" i="8"/>
  <c r="E46" i="8"/>
  <c r="E47" i="8"/>
  <c r="E48" i="8"/>
  <c r="E49" i="8"/>
  <c r="E50" i="8"/>
  <c r="E51" i="8"/>
  <c r="E52" i="8"/>
  <c r="H52" i="8" s="1"/>
  <c r="E53" i="8"/>
  <c r="E54" i="8"/>
  <c r="E55" i="8"/>
  <c r="E57" i="8"/>
  <c r="E58" i="8"/>
  <c r="E59" i="8"/>
  <c r="E60" i="8"/>
  <c r="E61" i="8"/>
  <c r="E62" i="8"/>
  <c r="E8" i="8" l="1"/>
  <c r="E9" i="8"/>
  <c r="E10" i="8"/>
  <c r="E11" i="8"/>
  <c r="E12" i="8"/>
  <c r="E13" i="8"/>
  <c r="E14" i="8"/>
  <c r="E15" i="8"/>
  <c r="E16" i="8"/>
  <c r="E17" i="8"/>
  <c r="E18" i="8"/>
  <c r="H18" i="8" s="1"/>
  <c r="E19" i="8"/>
  <c r="E20" i="8"/>
  <c r="E21" i="8"/>
  <c r="E22" i="8"/>
  <c r="E23" i="8"/>
  <c r="E24" i="8"/>
  <c r="E25" i="8"/>
  <c r="E26" i="8"/>
  <c r="E27" i="8"/>
  <c r="E28" i="8"/>
  <c r="E29" i="8"/>
  <c r="E30" i="8"/>
  <c r="E31" i="8"/>
  <c r="E7" i="8"/>
  <c r="J8" i="5"/>
  <c r="E8" i="5" s="1"/>
  <c r="J9" i="5"/>
  <c r="E9" i="5" s="1"/>
  <c r="J10" i="5"/>
  <c r="E10" i="5" s="1"/>
  <c r="J11" i="5"/>
  <c r="E11" i="5" s="1"/>
  <c r="J12" i="5"/>
  <c r="E12" i="5" s="1"/>
  <c r="J13" i="5"/>
  <c r="E13" i="5" s="1"/>
  <c r="J14" i="5"/>
  <c r="E14" i="5" s="1"/>
  <c r="J15" i="5"/>
  <c r="E15" i="5" s="1"/>
  <c r="J16" i="5"/>
  <c r="E16" i="5" s="1"/>
  <c r="J17" i="5"/>
  <c r="E17" i="5" s="1"/>
  <c r="J18" i="5"/>
  <c r="E18" i="5" s="1"/>
  <c r="J19" i="5"/>
  <c r="E19" i="5" s="1"/>
  <c r="J20" i="5"/>
  <c r="E20" i="5" s="1"/>
  <c r="J21" i="5"/>
  <c r="E21" i="5" s="1"/>
  <c r="B21" i="5" s="1"/>
  <c r="J22" i="5"/>
  <c r="E22" i="5" s="1"/>
  <c r="J23" i="5"/>
  <c r="E23" i="5" s="1"/>
  <c r="J24" i="5"/>
  <c r="E24" i="5" s="1"/>
  <c r="J25" i="5"/>
  <c r="E25" i="5" s="1"/>
  <c r="J26" i="5"/>
  <c r="E26" i="5" s="1"/>
  <c r="J27" i="5"/>
  <c r="E27" i="5" s="1"/>
  <c r="J28" i="5"/>
  <c r="E28" i="5" s="1"/>
  <c r="J29" i="5"/>
  <c r="E29" i="5" s="1"/>
  <c r="J30" i="5"/>
  <c r="E30" i="5" s="1"/>
  <c r="J31" i="5"/>
  <c r="E31" i="5" s="1"/>
  <c r="B31" i="5" s="1"/>
  <c r="J32" i="5"/>
  <c r="E32" i="5" s="1"/>
  <c r="J33" i="5"/>
  <c r="E33" i="5" s="1"/>
  <c r="J34" i="5"/>
  <c r="E34" i="5" s="1"/>
  <c r="J35" i="5"/>
  <c r="E35" i="5" s="1"/>
  <c r="J36" i="5"/>
  <c r="E36" i="5" s="1"/>
  <c r="J37" i="5"/>
  <c r="E37" i="5" s="1"/>
  <c r="J38" i="5"/>
  <c r="E38" i="5" s="1"/>
  <c r="J39" i="5"/>
  <c r="E39" i="5" s="1"/>
  <c r="J40" i="5"/>
  <c r="E40" i="5" s="1"/>
  <c r="J41" i="5"/>
  <c r="E41" i="5" s="1"/>
  <c r="J42" i="5"/>
  <c r="E42" i="5" s="1"/>
  <c r="J43" i="5"/>
  <c r="E43" i="5" s="1"/>
  <c r="B43" i="5" s="1"/>
  <c r="J44" i="5"/>
  <c r="E44" i="5" s="1"/>
  <c r="J45" i="5"/>
  <c r="E45" i="5" s="1"/>
  <c r="B45" i="5" s="1"/>
  <c r="J46" i="5"/>
  <c r="E46" i="5" s="1"/>
  <c r="J47" i="5"/>
  <c r="E47" i="5" s="1"/>
  <c r="J48" i="5"/>
  <c r="E48" i="5" s="1"/>
  <c r="J49" i="5"/>
  <c r="E49" i="5" s="1"/>
  <c r="J50" i="5"/>
  <c r="E50" i="5" s="1"/>
  <c r="J51" i="5"/>
  <c r="E51" i="5" s="1"/>
  <c r="J52" i="5"/>
  <c r="E52" i="5" s="1"/>
  <c r="J53" i="5"/>
  <c r="E53" i="5" s="1"/>
  <c r="J54" i="5"/>
  <c r="E54" i="5" s="1"/>
  <c r="J55" i="5"/>
  <c r="E55" i="5" s="1"/>
  <c r="B55" i="5" s="1"/>
  <c r="J56" i="5"/>
  <c r="E56" i="5" s="1"/>
  <c r="J57" i="5"/>
  <c r="E57" i="5" s="1"/>
  <c r="J58" i="5"/>
  <c r="E58" i="5" s="1"/>
  <c r="J59" i="5"/>
  <c r="E59" i="5" s="1"/>
  <c r="J60" i="5"/>
  <c r="E60" i="5" s="1"/>
  <c r="J61" i="5"/>
  <c r="E61" i="5" s="1"/>
  <c r="J62" i="5"/>
  <c r="E62" i="5" s="1"/>
  <c r="J7" i="5"/>
  <c r="E7" i="5" s="1"/>
  <c r="B8" i="5"/>
  <c r="B12" i="5"/>
  <c r="B13" i="5"/>
  <c r="B19" i="5"/>
  <c r="B20" i="5"/>
  <c r="B24" i="5"/>
  <c r="B32" i="5"/>
  <c r="B36" i="5"/>
  <c r="B44" i="5"/>
  <c r="B48" i="5"/>
  <c r="B56" i="5"/>
  <c r="I7" i="4"/>
  <c r="I8" i="4"/>
  <c r="I9" i="4"/>
  <c r="I10" i="4"/>
  <c r="I11" i="4"/>
  <c r="I12" i="4"/>
  <c r="I13" i="4"/>
  <c r="I14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I30" i="4"/>
  <c r="I31" i="4"/>
  <c r="I32" i="4"/>
  <c r="I33" i="4"/>
  <c r="I34" i="4"/>
  <c r="I35" i="4"/>
  <c r="I36" i="4"/>
  <c r="I37" i="4"/>
  <c r="I38" i="4"/>
  <c r="I39" i="4"/>
  <c r="I40" i="4"/>
  <c r="I41" i="4"/>
  <c r="I42" i="4"/>
  <c r="I43" i="4"/>
  <c r="I44" i="4"/>
  <c r="I45" i="4"/>
  <c r="I46" i="4"/>
  <c r="I47" i="4"/>
  <c r="I49" i="4"/>
  <c r="I50" i="4"/>
  <c r="I51" i="4"/>
  <c r="I52" i="4"/>
  <c r="I53" i="4"/>
  <c r="I54" i="4"/>
  <c r="I55" i="4"/>
  <c r="I56" i="4"/>
  <c r="I57" i="4"/>
  <c r="I58" i="4"/>
  <c r="I59" i="4"/>
  <c r="I60" i="4"/>
  <c r="I61" i="4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34" i="2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1" i="7"/>
  <c r="B14" i="5" l="1"/>
  <c r="B53" i="5"/>
  <c r="B41" i="5"/>
  <c r="B29" i="5"/>
  <c r="B17" i="5"/>
  <c r="B28" i="5"/>
  <c r="B16" i="5"/>
  <c r="B7" i="5"/>
  <c r="B51" i="5"/>
  <c r="B39" i="5"/>
  <c r="B27" i="5"/>
  <c r="B15" i="5"/>
  <c r="B61" i="5"/>
  <c r="B49" i="5"/>
  <c r="B37" i="5"/>
  <c r="B25" i="5"/>
  <c r="B52" i="5"/>
  <c r="B40" i="5"/>
  <c r="B59" i="5"/>
  <c r="B47" i="5"/>
  <c r="B35" i="5"/>
  <c r="B23" i="5"/>
  <c r="B11" i="5"/>
  <c r="B10" i="5"/>
  <c r="B57" i="5"/>
  <c r="B33" i="5"/>
  <c r="B9" i="5"/>
  <c r="B46" i="5"/>
  <c r="B62" i="5"/>
  <c r="B58" i="5"/>
  <c r="B54" i="5"/>
  <c r="B50" i="5"/>
  <c r="B42" i="5"/>
  <c r="B38" i="5"/>
  <c r="B34" i="5"/>
  <c r="B30" i="5"/>
  <c r="B26" i="5"/>
  <c r="B22" i="5"/>
  <c r="B18" i="5"/>
  <c r="B60" i="5"/>
  <c r="J64" i="2"/>
  <c r="I63" i="4"/>
  <c r="B23" i="1" s="1"/>
  <c r="H8" i="8"/>
  <c r="H9" i="8"/>
  <c r="H10" i="8"/>
  <c r="H11" i="8"/>
  <c r="H12" i="8"/>
  <c r="H13" i="8"/>
  <c r="H14" i="8"/>
  <c r="H15" i="8"/>
  <c r="H16" i="8"/>
  <c r="H17" i="8"/>
  <c r="H19" i="8"/>
  <c r="H20" i="8"/>
  <c r="H21" i="8"/>
  <c r="H22" i="8"/>
  <c r="H23" i="8"/>
  <c r="H24" i="8"/>
  <c r="H25" i="8"/>
  <c r="H26" i="8"/>
  <c r="H27" i="8"/>
  <c r="H28" i="8"/>
  <c r="H29" i="8"/>
  <c r="H30" i="8"/>
  <c r="H31" i="8"/>
  <c r="H32" i="8"/>
  <c r="H33" i="8"/>
  <c r="H34" i="8"/>
  <c r="H35" i="8"/>
  <c r="H36" i="8"/>
  <c r="H37" i="8"/>
  <c r="H38" i="8"/>
  <c r="H39" i="8"/>
  <c r="H41" i="8"/>
  <c r="H42" i="8"/>
  <c r="H43" i="8"/>
  <c r="H44" i="8"/>
  <c r="H45" i="8"/>
  <c r="H46" i="8"/>
  <c r="H47" i="8"/>
  <c r="H48" i="8"/>
  <c r="H49" i="8"/>
  <c r="H50" i="8"/>
  <c r="H51" i="8"/>
  <c r="H53" i="8"/>
  <c r="H54" i="8"/>
  <c r="H55" i="8"/>
  <c r="H56" i="8"/>
  <c r="H57" i="8"/>
  <c r="H58" i="8"/>
  <c r="H59" i="8"/>
  <c r="H60" i="8"/>
  <c r="H61" i="8"/>
  <c r="H62" i="8"/>
  <c r="H7" i="8"/>
  <c r="C64" i="8"/>
  <c r="D64" i="8"/>
  <c r="G64" i="8"/>
  <c r="B64" i="8"/>
  <c r="C63" i="7"/>
  <c r="C15" i="1" s="1"/>
  <c r="E63" i="7"/>
  <c r="E15" i="1" s="1"/>
  <c r="F63" i="7"/>
  <c r="F15" i="1" s="1"/>
  <c r="G63" i="7"/>
  <c r="G15" i="1" s="1"/>
  <c r="H63" i="7"/>
  <c r="H15" i="1" s="1"/>
  <c r="I63" i="7"/>
  <c r="B27" i="1" s="1"/>
  <c r="B15" i="1"/>
  <c r="C63" i="6"/>
  <c r="C11" i="1" s="1"/>
  <c r="E63" i="6"/>
  <c r="E11" i="1" s="1"/>
  <c r="F63" i="6"/>
  <c r="F11" i="1" s="1"/>
  <c r="G63" i="6"/>
  <c r="G11" i="1" s="1"/>
  <c r="H63" i="6"/>
  <c r="H11" i="1" s="1"/>
  <c r="I63" i="6"/>
  <c r="B25" i="1" s="1"/>
  <c r="J63" i="6"/>
  <c r="G25" i="1" s="1"/>
  <c r="K63" i="6"/>
  <c r="H25" i="1" s="1"/>
  <c r="B63" i="6"/>
  <c r="B11" i="1" s="1"/>
  <c r="B13" i="1" s="1"/>
  <c r="B17" i="1" s="1"/>
  <c r="E64" i="5"/>
  <c r="G64" i="5"/>
  <c r="H64" i="5"/>
  <c r="I64" i="5"/>
  <c r="J64" i="5"/>
  <c r="G23" i="1"/>
  <c r="H23" i="1"/>
  <c r="C63" i="3"/>
  <c r="C7" i="1" s="1"/>
  <c r="E63" i="3"/>
  <c r="E7" i="1" s="1"/>
  <c r="F63" i="3"/>
  <c r="F7" i="1" s="1"/>
  <c r="G63" i="3"/>
  <c r="G7" i="1" s="1"/>
  <c r="I63" i="3"/>
  <c r="B21" i="1" s="1"/>
  <c r="C21" i="1" s="1"/>
  <c r="G21" i="1"/>
  <c r="H21" i="1"/>
  <c r="D64" i="2"/>
  <c r="F64" i="2"/>
  <c r="B64" i="2"/>
  <c r="B64" i="5" l="1"/>
  <c r="C13" i="1"/>
  <c r="C17" i="1" s="1"/>
  <c r="E64" i="8"/>
  <c r="H64" i="8" s="1"/>
  <c r="D23" i="1"/>
  <c r="I9" i="1"/>
  <c r="H27" i="1"/>
  <c r="E13" i="1"/>
  <c r="G27" i="1"/>
  <c r="H13" i="1"/>
  <c r="G13" i="1"/>
  <c r="F13" i="1"/>
  <c r="I15" i="1"/>
  <c r="D27" i="1" s="1"/>
  <c r="I7" i="1"/>
  <c r="I11" i="1" l="1"/>
  <c r="C25" i="1" s="1"/>
  <c r="C29" i="1" s="1"/>
  <c r="D29" i="1"/>
  <c r="B29" i="1"/>
  <c r="I13" i="1" l="1"/>
  <c r="I17" i="1" s="1"/>
</calcChain>
</file>

<file path=xl/sharedStrings.xml><?xml version="1.0" encoding="utf-8"?>
<sst xmlns="http://schemas.openxmlformats.org/spreadsheetml/2006/main" count="522" uniqueCount="147">
  <si>
    <t>Table 1b - SUMMARY OF EXPENDITURES BY CATEGORICAL ITEMS</t>
  </si>
  <si>
    <t>Admin</t>
  </si>
  <si>
    <t>Quality Activities</t>
  </si>
  <si>
    <t>Direct Svcs</t>
  </si>
  <si>
    <t>N-Dir Svcs Systems</t>
  </si>
  <si>
    <t>N-Dir Svcs Cert Prog Elig/Det</t>
  </si>
  <si>
    <t>N-Dir Svcs All Others</t>
  </si>
  <si>
    <t>Total Expenditures</t>
  </si>
  <si>
    <t>Mandatory</t>
  </si>
  <si>
    <t>N/A</t>
  </si>
  <si>
    <t>Matching</t>
  </si>
  <si>
    <t>Discretionary</t>
  </si>
  <si>
    <t>Subtotal</t>
  </si>
  <si>
    <t>MOE</t>
  </si>
  <si>
    <t>Total</t>
  </si>
  <si>
    <t>Federal Share</t>
  </si>
  <si>
    <t>Unliquidated Obligations</t>
  </si>
  <si>
    <t xml:space="preserve"> </t>
  </si>
  <si>
    <t>Table 2b - GRANT AWARD SUMMARY</t>
  </si>
  <si>
    <t>STATE</t>
  </si>
  <si>
    <t>Federal Funds Awarded (A)</t>
  </si>
  <si>
    <t>Federal Funds Awarded (B) 1/</t>
  </si>
  <si>
    <t>Federal Funds Awarded (C)</t>
  </si>
  <si>
    <t>TANF Transfer
(D)</t>
  </si>
  <si>
    <t>Total Discretionary Funds Available C+D=(E)</t>
  </si>
  <si>
    <t>Alabama</t>
  </si>
  <si>
    <t>Alaska</t>
  </si>
  <si>
    <t>American Samoa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</si>
  <si>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</si>
  <si>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</si>
  <si>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</si>
  <si>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</si>
  <si>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</si>
  <si>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</si>
  <si>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</si>
  <si>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Florida</t>
  </si>
  <si>
    <t>Georgia</t>
  </si>
  <si>
    <t>Guam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</si>
  <si>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</si>
  <si>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</si>
  <si>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</si>
  <si>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</si>
  <si>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</si>
  <si>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</si>
  <si>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</si>
  <si>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</si>
  <si>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</si>
  <si>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</si>
  <si>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</si>
  <si>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</si>
  <si>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</si>
  <si>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</si>
  <si>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</si>
  <si>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</si>
  <si>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</si>
  <si>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</si>
  <si>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</si>
  <si>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</si>
  <si>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</si>
  <si>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</si>
  <si>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</si>
  <si>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</si>
  <si>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</si>
  <si>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</si>
  <si>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</si>
  <si>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</si>
  <si>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Puerto Rico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</si>
  <si>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</si>
  <si>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</si>
  <si>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</si>
  <si>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</si>
  <si>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</si>
  <si>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</si>
  <si>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</si>
  <si>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 Islands</t>
  </si>
  <si>
    <t>Virginia</t>
  </si>
  <si>
    <t>Washington</t>
  </si>
  <si>
    <t>West Virginia</t>
  </si>
  <si>
    <t>Wisconsin</t>
  </si>
  <si>
    <t>Wyoming</t>
  </si>
  <si>
    <t>Table 3b - MANDATORY CATEGORICAL SUMMARY</t>
  </si>
  <si>
    <t>Direct Services</t>
  </si>
  <si>
    <t>N-Dir Svcs All Other</t>
  </si>
  <si>
    <t>Unobligated Balance</t>
  </si>
  <si>
    <t>Northern Mariana</t>
  </si>
  <si>
    <t xml:space="preserve">Table 4b - MATCHING CATEGORICAL SUMMARY  </t>
  </si>
  <si>
    <t>Direct
 Services</t>
  </si>
  <si>
    <t>Unobligated Balance 1/</t>
  </si>
  <si>
    <t>Table 5b - MATCHING STATE SHARE SUMMARY</t>
  </si>
  <si>
    <t>State Share of Expenditures</t>
  </si>
  <si>
    <t>State</t>
  </si>
  <si>
    <t>FMAP</t>
  </si>
  <si>
    <t>Reported Federal Share</t>
  </si>
  <si>
    <t>Regular</t>
  </si>
  <si>
    <t>Private</t>
  </si>
  <si>
    <t>Pre-K</t>
  </si>
  <si>
    <t xml:space="preserve">Total </t>
  </si>
  <si>
    <t xml:space="preserve">Table 6b - DISCRETIONARY CATEGORICAL SUMMARY </t>
  </si>
  <si>
    <t xml:space="preserve">State </t>
  </si>
  <si>
    <t>Table 7b - MAINTENANCE OF EFFORT (MOE) CATEGORICAL SUMMARY</t>
  </si>
  <si>
    <t>N-Dir Svcs System</t>
  </si>
  <si>
    <t>Table 8b - MAINTENANCE OF EFFORT (MOE) SUMMARY</t>
  </si>
  <si>
    <t>Excess State MOE</t>
  </si>
  <si>
    <t>Private Donated</t>
  </si>
  <si>
    <t>MOE Requirement</t>
  </si>
  <si>
    <t>State Share 1/</t>
  </si>
  <si>
    <t>Difference 1/</t>
  </si>
  <si>
    <t>Unliquidated Obligations 2/</t>
  </si>
  <si>
    <t>Unobligated Funds</t>
  </si>
  <si>
    <t>2/ ACF issues negative grant awards for unobligated or unliquidated balances following the end of the required periods.</t>
  </si>
  <si>
    <t>1/ ACF issues negative grant awards for unobligated or unliquidated balances following the end of the required periods.</t>
  </si>
  <si>
    <t>Unobligated Balances</t>
  </si>
  <si>
    <t>Total Federal And State Expenditures</t>
  </si>
  <si>
    <t>Reported
 State Share 1/</t>
  </si>
  <si>
    <t>Infant/Toddler Quality Activities</t>
  </si>
  <si>
    <t>Infant and Toddler Quality Activities</t>
  </si>
  <si>
    <t xml:space="preserve">Florida </t>
  </si>
  <si>
    <t xml:space="preserve">New York </t>
  </si>
  <si>
    <t>Northern Mariana Islands</t>
  </si>
  <si>
    <t>GRANT YEAR 2018 CHILD CARE DEVELOPMENT FUND (CCDF)</t>
  </si>
  <si>
    <t>2018 CCDF Mandatory</t>
  </si>
  <si>
    <t xml:space="preserve">2018 CCDF Matching </t>
  </si>
  <si>
    <t>2018 CCDF Discretionary</t>
  </si>
  <si>
    <t>1/ For FY 2018, Georgia reported State expenditures of approximately $4 million in excess of the MOE requirement.</t>
  </si>
  <si>
    <t xml:space="preserve">Michigan </t>
  </si>
  <si>
    <r>
      <t>1/ The State Share total includes approximately $19 million</t>
    </r>
    <r>
      <rPr>
        <b/>
        <sz val="10"/>
        <rFont val="Arial"/>
        <family val="2"/>
      </rPr>
      <t xml:space="preserve"> </t>
    </r>
    <r>
      <rPr>
        <sz val="10"/>
        <rFont val="Arial"/>
        <family val="2"/>
      </rPr>
      <t>in "excess" State expenditures above the State Match ($15 million</t>
    </r>
    <r>
      <rPr>
        <b/>
        <sz val="10"/>
        <rFont val="Arial"/>
        <family val="2"/>
      </rPr>
      <t xml:space="preserve">) </t>
    </r>
    <r>
      <rPr>
        <sz val="10"/>
        <rFont val="Arial"/>
        <family val="2"/>
      </rPr>
      <t>and MOE ($4 million</t>
    </r>
    <r>
      <rPr>
        <b/>
        <sz val="10"/>
        <rFont val="Arial"/>
        <family val="2"/>
      </rPr>
      <t xml:space="preserve">) </t>
    </r>
    <r>
      <rPr>
        <sz val="10"/>
        <rFont val="Arial"/>
        <family val="2"/>
      </rPr>
      <t>amounts required to draw down the full allotment of CCDF Matching funds.</t>
    </r>
  </si>
  <si>
    <t>Quarter End Date:  9/30/2020</t>
  </si>
  <si>
    <t>1/ Two States reported expenditures of State funds above the non-Federal share amount required to draw down their full allotment of FY 2018 Federal Matching funds- Colorado and Louisiana reported "excess" State Matching funds totaling $15 million as of 09/30/20.</t>
  </si>
  <si>
    <t>1/ Final data has yet to be submitted. Future tables will reflect final data.</t>
  </si>
  <si>
    <t>Northern Mariana 1/</t>
  </si>
  <si>
    <t>Delaware 1/</t>
  </si>
  <si>
    <t>District of Columbia 1/</t>
  </si>
  <si>
    <t>Hawaii 1/</t>
  </si>
  <si>
    <t>Nebraska 1/</t>
  </si>
  <si>
    <t>Ohio 1/</t>
  </si>
  <si>
    <t>Puerto Rico 1/</t>
  </si>
  <si>
    <t>Tennessee 1/</t>
  </si>
  <si>
    <t>West Virginia 1/</t>
  </si>
  <si>
    <t>American Samoa 1/</t>
  </si>
  <si>
    <t>Washington 3/</t>
  </si>
  <si>
    <t>Oklahoma 2/</t>
  </si>
  <si>
    <t>Oregon 2/</t>
  </si>
  <si>
    <t>Tennessee 2/</t>
  </si>
  <si>
    <t>3/ Washington State restructured their CCDF governing agency CCDF in FY 2018, which affected GY 2018 reporting. Data during the transition have yet to be finalized.</t>
  </si>
  <si>
    <t>2/ Final data has yet to be submitted. Future tables will reflect final data.</t>
  </si>
  <si>
    <t xml:space="preserve">2/ ACF issues negative grant awards for unobligated balances following the end of the required obligation period. </t>
  </si>
  <si>
    <t>1/ Includes $47.7 million of FY 2017 funds redistributed in FY 2018.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</si>
</sst>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&quot;$&quot;#,##0"/>
    <numFmt numFmtId="166" formatCode="[$$-409]#,##0;\([$$-409]#,##0\)"/>
    <numFmt numFmtId="167" formatCode="_(&quot;$&quot;* #,##0_);_(&quot;$&quot;* \(#,##0\);_(&quot;$&quot;* &quot;-&quot;??_);_(@_)"/>
  </numFmts>
  <fonts count="15" x14ac:knownFonts="1"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8.25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u/>
      <sz val="10"/>
      <name val="Arial"/>
      <family val="2"/>
    </font>
    <font>
      <i/>
      <sz val="10"/>
      <color indexed="17"/>
      <name val="Arial"/>
      <family val="2"/>
    </font>
    <font>
      <b/>
      <u/>
      <sz val="10"/>
      <color indexed="8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19150F"/>
      <name val="Arial"/>
      <family val="2"/>
    </font>
    <font>
      <sz val="10"/>
      <color theme="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EFEFEF"/>
      </left>
      <right style="medium">
        <color rgb="FFEFEFEF"/>
      </right>
      <top style="medium">
        <color rgb="FFEFEFEF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2" fillId="0" borderId="0"/>
    <xf numFmtId="0" fontId="5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155">
    <xf numFmtId="0" fontId="0" fillId="0" borderId="0" xfId="0"/>
    <xf numFmtId="0" fontId="1" fillId="0" borderId="0" xfId="0" applyFont="1" applyFill="1" applyAlignment="1">
      <alignment horizontal="centerContinuous"/>
    </xf>
    <xf numFmtId="0" fontId="2" fillId="0" borderId="0" xfId="0" applyNumberFormat="1" applyFont="1" applyFill="1" applyBorder="1" applyAlignment="1" applyProtection="1">
      <alignment horizontal="centerContinuous"/>
    </xf>
    <xf numFmtId="0" fontId="2" fillId="0" borderId="0" xfId="0" applyNumberFormat="1" applyFont="1" applyFill="1" applyBorder="1" applyAlignment="1" applyProtection="1"/>
    <xf numFmtId="0" fontId="2" fillId="0" borderId="0" xfId="0" applyFont="1" applyFill="1" applyAlignment="1">
      <alignment wrapText="1"/>
    </xf>
    <xf numFmtId="0" fontId="2" fillId="0" borderId="0" xfId="0" applyFont="1" applyFill="1"/>
    <xf numFmtId="0" fontId="2" fillId="0" borderId="1" xfId="0" applyFont="1" applyFill="1" applyBorder="1" applyAlignment="1">
      <alignment wrapText="1"/>
    </xf>
    <xf numFmtId="0" fontId="1" fillId="0" borderId="2" xfId="0" applyFont="1" applyBorder="1" applyAlignment="1">
      <alignment horizontal="center" vertical="center" wrapText="1" readingOrder="1"/>
    </xf>
    <xf numFmtId="0" fontId="1" fillId="0" borderId="3" xfId="0" applyFont="1" applyBorder="1" applyAlignment="1">
      <alignment horizontal="center" vertical="center" wrapText="1" readingOrder="1"/>
    </xf>
    <xf numFmtId="0" fontId="2" fillId="0" borderId="4" xfId="0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0" fontId="2" fillId="0" borderId="5" xfId="0" applyFont="1" applyFill="1" applyBorder="1" applyAlignment="1">
      <alignment wrapText="1"/>
    </xf>
    <xf numFmtId="0" fontId="1" fillId="0" borderId="4" xfId="0" applyFont="1" applyFill="1" applyBorder="1" applyAlignment="1">
      <alignment horizontal="left" wrapText="1" readingOrder="1"/>
    </xf>
    <xf numFmtId="6" fontId="3" fillId="0" borderId="5" xfId="0" applyNumberFormat="1" applyFont="1" applyFill="1" applyBorder="1" applyAlignment="1">
      <alignment horizontal="right" wrapText="1" readingOrder="1"/>
    </xf>
    <xf numFmtId="6" fontId="2" fillId="0" borderId="0" xfId="0" applyNumberFormat="1" applyFont="1" applyFill="1"/>
    <xf numFmtId="6" fontId="1" fillId="0" borderId="0" xfId="0" applyNumberFormat="1" applyFont="1" applyFill="1" applyBorder="1" applyAlignment="1">
      <alignment horizontal="right" wrapText="1" readingOrder="1"/>
    </xf>
    <xf numFmtId="6" fontId="1" fillId="0" borderId="5" xfId="0" applyNumberFormat="1" applyFont="1" applyFill="1" applyBorder="1" applyAlignment="1">
      <alignment horizontal="right" wrapText="1" readingOrder="1"/>
    </xf>
    <xf numFmtId="0" fontId="1" fillId="0" borderId="6" xfId="0" applyFont="1" applyFill="1" applyBorder="1" applyAlignment="1">
      <alignment horizontal="left" wrapText="1" readingOrder="1"/>
    </xf>
    <xf numFmtId="6" fontId="1" fillId="0" borderId="7" xfId="0" applyNumberFormat="1" applyFont="1" applyFill="1" applyBorder="1" applyAlignment="1">
      <alignment horizontal="right" wrapText="1" readingOrder="1"/>
    </xf>
    <xf numFmtId="6" fontId="1" fillId="0" borderId="8" xfId="0" applyNumberFormat="1" applyFont="1" applyFill="1" applyBorder="1" applyAlignment="1">
      <alignment horizontal="right" wrapText="1" readingOrder="1"/>
    </xf>
    <xf numFmtId="0" fontId="2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 readingOrder="1"/>
    </xf>
    <xf numFmtId="0" fontId="1" fillId="0" borderId="3" xfId="0" applyFont="1" applyFill="1" applyBorder="1" applyAlignment="1">
      <alignment horizontal="center" vertical="center" wrapText="1" readingOrder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/>
    </xf>
    <xf numFmtId="6" fontId="2" fillId="0" borderId="0" xfId="0" applyNumberFormat="1" applyFont="1" applyFill="1" applyAlignment="1">
      <alignment wrapText="1"/>
    </xf>
    <xf numFmtId="0" fontId="1" fillId="0" borderId="0" xfId="0" applyFont="1" applyAlignment="1">
      <alignment horizontal="centerContinuous"/>
    </xf>
    <xf numFmtId="0" fontId="2" fillId="0" borderId="0" xfId="0" applyFont="1" applyAlignment="1">
      <alignment horizontal="left" wrapText="1" readingOrder="1"/>
    </xf>
    <xf numFmtId="0" fontId="2" fillId="0" borderId="0" xfId="0" applyFont="1"/>
    <xf numFmtId="0" fontId="6" fillId="0" borderId="0" xfId="0" applyFont="1" applyAlignment="1">
      <alignment horizontal="left"/>
    </xf>
    <xf numFmtId="0" fontId="7" fillId="2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1" fillId="0" borderId="0" xfId="0" applyFont="1" applyAlignment="1">
      <alignment horizontal="left" vertical="center" wrapText="1" readingOrder="1"/>
    </xf>
    <xf numFmtId="0" fontId="1" fillId="0" borderId="0" xfId="0" applyFont="1" applyAlignment="1">
      <alignment horizontal="center" vertical="center" wrapText="1" readingOrder="1"/>
    </xf>
    <xf numFmtId="0" fontId="1" fillId="2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wrapText="1" readingOrder="1"/>
    </xf>
    <xf numFmtId="6" fontId="3" fillId="0" borderId="0" xfId="0" applyNumberFormat="1" applyFont="1" applyAlignment="1">
      <alignment horizontal="right" wrapText="1" readingOrder="1"/>
    </xf>
    <xf numFmtId="6" fontId="3" fillId="0" borderId="0" xfId="0" applyNumberFormat="1" applyFont="1" applyAlignment="1">
      <alignment horizontal="right" wrapText="1"/>
    </xf>
    <xf numFmtId="0" fontId="3" fillId="0" borderId="0" xfId="0" applyFont="1" applyFill="1" applyAlignment="1">
      <alignment horizontal="left" wrapText="1" readingOrder="1"/>
    </xf>
    <xf numFmtId="6" fontId="3" fillId="0" borderId="0" xfId="0" applyNumberFormat="1" applyFont="1" applyFill="1" applyAlignment="1">
      <alignment horizontal="right" wrapText="1"/>
    </xf>
    <xf numFmtId="6" fontId="3" fillId="0" borderId="0" xfId="0" applyNumberFormat="1" applyFont="1" applyFill="1" applyAlignment="1">
      <alignment horizontal="right" wrapText="1" readingOrder="1"/>
    </xf>
    <xf numFmtId="0" fontId="1" fillId="0" borderId="0" xfId="0" applyFont="1" applyAlignment="1">
      <alignment horizontal="left" wrapText="1" readingOrder="1"/>
    </xf>
    <xf numFmtId="6" fontId="1" fillId="0" borderId="0" xfId="0" applyNumberFormat="1" applyFont="1" applyAlignment="1">
      <alignment horizontal="right" wrapText="1" readingOrder="1"/>
    </xf>
    <xf numFmtId="6" fontId="1" fillId="0" borderId="0" xfId="0" applyNumberFormat="1" applyFont="1" applyFill="1" applyAlignment="1">
      <alignment horizontal="right" wrapText="1"/>
    </xf>
    <xf numFmtId="6" fontId="1" fillId="0" borderId="0" xfId="0" applyNumberFormat="1" applyFont="1" applyAlignment="1">
      <alignment horizontal="right" wrapText="1"/>
    </xf>
    <xf numFmtId="0" fontId="3" fillId="0" borderId="0" xfId="0" applyFont="1" applyAlignment="1">
      <alignment horizontal="left" readingOrder="1"/>
    </xf>
    <xf numFmtId="6" fontId="1" fillId="0" borderId="0" xfId="0" applyNumberFormat="1" applyFont="1" applyAlignment="1">
      <alignment horizontal="right"/>
    </xf>
    <xf numFmtId="6" fontId="2" fillId="0" borderId="0" xfId="0" applyNumberFormat="1" applyFont="1"/>
    <xf numFmtId="6" fontId="1" fillId="0" borderId="0" xfId="0" applyNumberFormat="1" applyFont="1" applyFill="1" applyAlignment="1">
      <alignment horizontal="right" readingOrder="1"/>
    </xf>
    <xf numFmtId="0" fontId="3" fillId="0" borderId="0" xfId="0" applyFont="1" applyBorder="1" applyAlignment="1">
      <alignment horizontal="left" wrapText="1" readingOrder="1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centerContinuous" vertical="center"/>
    </xf>
    <xf numFmtId="0" fontId="2" fillId="0" borderId="0" xfId="0" applyFont="1" applyAlignment="1">
      <alignment horizontal="centerContinuous"/>
    </xf>
    <xf numFmtId="0" fontId="1" fillId="0" borderId="0" xfId="0" applyFont="1" applyAlignment="1">
      <alignment horizontal="left" vertical="center" readingOrder="1"/>
    </xf>
    <xf numFmtId="0" fontId="2" fillId="0" borderId="0" xfId="0" applyFont="1" applyAlignment="1">
      <alignment vertical="center" wrapText="1"/>
    </xf>
    <xf numFmtId="6" fontId="3" fillId="0" borderId="0" xfId="0" applyNumberFormat="1" applyFont="1" applyAlignment="1">
      <alignment horizontal="right" readingOrder="1"/>
    </xf>
    <xf numFmtId="0" fontId="3" fillId="0" borderId="0" xfId="0" applyFont="1" applyFill="1" applyAlignment="1">
      <alignment horizontal="left" readingOrder="1"/>
    </xf>
    <xf numFmtId="0" fontId="3" fillId="0" borderId="0" xfId="0" applyFont="1" applyBorder="1" applyAlignment="1">
      <alignment horizontal="left" readingOrder="1"/>
    </xf>
    <xf numFmtId="6" fontId="3" fillId="0" borderId="0" xfId="0" applyNumberFormat="1" applyFont="1" applyBorder="1" applyAlignment="1">
      <alignment horizontal="right" readingOrder="1"/>
    </xf>
    <xf numFmtId="0" fontId="1" fillId="0" borderId="0" xfId="0" applyFont="1" applyAlignment="1">
      <alignment horizontal="left" readingOrder="1"/>
    </xf>
    <xf numFmtId="6" fontId="1" fillId="0" borderId="0" xfId="0" applyNumberFormat="1" applyFont="1" applyAlignment="1">
      <alignment horizontal="right" readingOrder="1"/>
    </xf>
    <xf numFmtId="0" fontId="8" fillId="0" borderId="0" xfId="0" applyFont="1"/>
    <xf numFmtId="165" fontId="2" fillId="0" borderId="0" xfId="0" applyNumberFormat="1" applyFont="1"/>
    <xf numFmtId="165" fontId="8" fillId="0" borderId="0" xfId="0" applyNumberFormat="1" applyFont="1" applyAlignment="1">
      <alignment horizontal="right" vertical="center"/>
    </xf>
    <xf numFmtId="165" fontId="8" fillId="0" borderId="0" xfId="0" applyNumberFormat="1" applyFont="1"/>
    <xf numFmtId="0" fontId="1" fillId="0" borderId="0" xfId="0" applyFont="1" applyAlignment="1">
      <alignment horizontal="left"/>
    </xf>
    <xf numFmtId="165" fontId="1" fillId="0" borderId="0" xfId="0" applyNumberFormat="1" applyFont="1" applyAlignment="1">
      <alignment horizontal="left"/>
    </xf>
    <xf numFmtId="165" fontId="2" fillId="0" borderId="0" xfId="0" applyNumberFormat="1" applyFont="1" applyAlignment="1">
      <alignment horizontal="left"/>
    </xf>
    <xf numFmtId="165" fontId="1" fillId="0" borderId="0" xfId="0" applyNumberFormat="1" applyFont="1" applyAlignment="1">
      <alignment horizontal="center" vertical="center" wrapText="1" readingOrder="1"/>
    </xf>
    <xf numFmtId="165" fontId="3" fillId="0" borderId="0" xfId="0" applyNumberFormat="1" applyFont="1" applyBorder="1" applyAlignment="1">
      <alignment horizontal="right" readingOrder="1"/>
    </xf>
    <xf numFmtId="165" fontId="1" fillId="0" borderId="0" xfId="0" applyNumberFormat="1" applyFont="1" applyAlignment="1">
      <alignment horizontal="right" readingOrder="1"/>
    </xf>
    <xf numFmtId="165" fontId="1" fillId="0" borderId="0" xfId="0" applyNumberFormat="1" applyFont="1" applyAlignment="1">
      <alignment horizontal="right"/>
    </xf>
    <xf numFmtId="2" fontId="8" fillId="0" borderId="0" xfId="0" applyNumberFormat="1" applyFont="1" applyFill="1" applyBorder="1" applyAlignment="1" applyProtection="1"/>
    <xf numFmtId="0" fontId="2" fillId="0" borderId="0" xfId="0" applyFont="1" applyAlignment="1">
      <alignment horizontal="center" vertical="center" wrapText="1"/>
    </xf>
    <xf numFmtId="0" fontId="1" fillId="2" borderId="0" xfId="0" applyFont="1" applyFill="1" applyAlignment="1">
      <alignment horizontal="center" vertical="center" readingOrder="1"/>
    </xf>
    <xf numFmtId="6" fontId="3" fillId="2" borderId="0" xfId="0" applyNumberFormat="1" applyFont="1" applyFill="1" applyAlignment="1">
      <alignment horizontal="right"/>
    </xf>
    <xf numFmtId="6" fontId="3" fillId="2" borderId="0" xfId="0" applyNumberFormat="1" applyFont="1" applyFill="1" applyBorder="1" applyAlignment="1">
      <alignment horizontal="right" readingOrder="1"/>
    </xf>
    <xf numFmtId="165" fontId="3" fillId="0" borderId="0" xfId="0" applyNumberFormat="1" applyFont="1" applyAlignment="1">
      <alignment horizontal="right"/>
    </xf>
    <xf numFmtId="164" fontId="6" fillId="0" borderId="0" xfId="1" applyNumberFormat="1" applyFont="1" applyFill="1"/>
    <xf numFmtId="164" fontId="6" fillId="0" borderId="0" xfId="1" applyNumberFormat="1" applyFont="1" applyAlignment="1">
      <alignment horizontal="center"/>
    </xf>
    <xf numFmtId="6" fontId="10" fillId="3" borderId="9" xfId="0" applyNumberFormat="1" applyFont="1" applyFill="1" applyBorder="1" applyAlignment="1">
      <alignment horizontal="right" wrapText="1" readingOrder="1"/>
    </xf>
    <xf numFmtId="0" fontId="11" fillId="0" borderId="0" xfId="0" applyFont="1"/>
    <xf numFmtId="0" fontId="11" fillId="0" borderId="0" xfId="0" applyFont="1" applyFill="1"/>
    <xf numFmtId="165" fontId="10" fillId="3" borderId="9" xfId="0" applyNumberFormat="1" applyFont="1" applyFill="1" applyBorder="1" applyAlignment="1">
      <alignment horizontal="right" wrapText="1" readingOrder="1"/>
    </xf>
    <xf numFmtId="0" fontId="7" fillId="0" borderId="0" xfId="0" applyFont="1" applyAlignment="1">
      <alignment horizontal="center" vertical="center" wrapText="1" readingOrder="1"/>
    </xf>
    <xf numFmtId="165" fontId="2" fillId="0" borderId="0" xfId="0" applyNumberFormat="1" applyFont="1" applyAlignment="1">
      <alignment horizontal="centerContinuous"/>
    </xf>
    <xf numFmtId="165" fontId="3" fillId="0" borderId="0" xfId="0" applyNumberFormat="1" applyFont="1" applyFill="1" applyBorder="1" applyAlignment="1">
      <alignment horizontal="right" readingOrder="1"/>
    </xf>
    <xf numFmtId="10" fontId="2" fillId="0" borderId="0" xfId="0" applyNumberFormat="1" applyFont="1" applyFill="1" applyAlignment="1">
      <alignment vertical="center" wrapText="1"/>
    </xf>
    <xf numFmtId="0" fontId="1" fillId="0" borderId="0" xfId="0" applyFont="1" applyFill="1" applyAlignment="1">
      <alignment horizontal="center" vertical="center" readingOrder="1"/>
    </xf>
    <xf numFmtId="8" fontId="2" fillId="0" borderId="0" xfId="0" applyNumberFormat="1" applyFont="1" applyFill="1" applyAlignment="1">
      <alignment wrapText="1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/>
    <xf numFmtId="6" fontId="10" fillId="3" borderId="10" xfId="0" applyNumberFormat="1" applyFont="1" applyFill="1" applyBorder="1" applyAlignment="1">
      <alignment horizontal="right" wrapText="1" readingOrder="1"/>
    </xf>
    <xf numFmtId="165" fontId="10" fillId="3" borderId="10" xfId="0" applyNumberFormat="1" applyFont="1" applyFill="1" applyBorder="1" applyAlignment="1">
      <alignment horizontal="right" wrapText="1" readingOrder="1"/>
    </xf>
    <xf numFmtId="6" fontId="2" fillId="0" borderId="0" xfId="0" applyNumberFormat="1" applyFont="1" applyFill="1" applyAlignment="1">
      <alignment vertical="center" wrapText="1"/>
    </xf>
    <xf numFmtId="165" fontId="2" fillId="2" borderId="0" xfId="0" applyNumberFormat="1" applyFont="1" applyFill="1" applyAlignment="1">
      <alignment wrapText="1"/>
    </xf>
    <xf numFmtId="165" fontId="3" fillId="2" borderId="0" xfId="0" applyNumberFormat="1" applyFont="1" applyFill="1" applyAlignment="1">
      <alignment wrapText="1"/>
    </xf>
    <xf numFmtId="165" fontId="10" fillId="3" borderId="9" xfId="0" applyNumberFormat="1" applyFont="1" applyFill="1" applyBorder="1" applyAlignment="1">
      <alignment wrapText="1"/>
    </xf>
    <xf numFmtId="0" fontId="1" fillId="0" borderId="0" xfId="0" applyFont="1" applyFill="1" applyAlignment="1">
      <alignment horizontal="center" vertical="center" wrapText="1" readingOrder="1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wrapText="1"/>
    </xf>
    <xf numFmtId="6" fontId="1" fillId="0" borderId="0" xfId="0" applyNumberFormat="1" applyFont="1" applyFill="1" applyAlignment="1">
      <alignment horizontal="right"/>
    </xf>
    <xf numFmtId="3" fontId="2" fillId="0" borderId="0" xfId="0" applyNumberFormat="1" applyFont="1" applyFill="1" applyAlignment="1">
      <alignment wrapText="1"/>
    </xf>
    <xf numFmtId="6" fontId="10" fillId="3" borderId="12" xfId="0" applyNumberFormat="1" applyFont="1" applyFill="1" applyBorder="1" applyAlignment="1">
      <alignment horizontal="right" wrapText="1" readingOrder="1"/>
    </xf>
    <xf numFmtId="0" fontId="0" fillId="0" borderId="2" xfId="0" applyBorder="1"/>
    <xf numFmtId="165" fontId="2" fillId="2" borderId="0" xfId="0" applyNumberFormat="1" applyFont="1" applyFill="1" applyBorder="1" applyAlignment="1">
      <alignment horizontal="left"/>
    </xf>
    <xf numFmtId="165" fontId="1" fillId="2" borderId="0" xfId="0" applyNumberFormat="1" applyFont="1" applyFill="1" applyBorder="1" applyAlignment="1">
      <alignment horizontal="center" vertical="center" wrapText="1"/>
    </xf>
    <xf numFmtId="165" fontId="3" fillId="2" borderId="13" xfId="0" applyNumberFormat="1" applyFont="1" applyFill="1" applyBorder="1" applyAlignment="1">
      <alignment horizontal="right"/>
    </xf>
    <xf numFmtId="165" fontId="3" fillId="2" borderId="13" xfId="2" applyNumberFormat="1" applyFont="1" applyFill="1" applyBorder="1" applyAlignment="1">
      <alignment horizontal="right"/>
    </xf>
    <xf numFmtId="165" fontId="3" fillId="2" borderId="13" xfId="0" applyNumberFormat="1" applyFont="1" applyFill="1" applyBorder="1" applyAlignment="1">
      <alignment horizontal="right" readingOrder="1"/>
    </xf>
    <xf numFmtId="6" fontId="3" fillId="0" borderId="0" xfId="0" applyNumberFormat="1" applyFont="1" applyFill="1" applyAlignment="1">
      <alignment horizontal="left" vertical="top" wrapText="1"/>
    </xf>
    <xf numFmtId="6" fontId="10" fillId="0" borderId="9" xfId="0" applyNumberFormat="1" applyFont="1" applyFill="1" applyBorder="1" applyAlignment="1">
      <alignment horizontal="right" wrapText="1" readingOrder="1"/>
    </xf>
    <xf numFmtId="0" fontId="3" fillId="0" borderId="0" xfId="0" applyFont="1" applyAlignment="1">
      <alignment wrapText="1" readingOrder="1"/>
    </xf>
    <xf numFmtId="0" fontId="3" fillId="0" borderId="0" xfId="0" applyFont="1" applyAlignment="1">
      <alignment readingOrder="1"/>
    </xf>
    <xf numFmtId="6" fontId="3" fillId="0" borderId="0" xfId="0" applyNumberFormat="1" applyFont="1" applyFill="1" applyBorder="1" applyAlignment="1">
      <alignment horizontal="right" wrapText="1" readingOrder="1"/>
    </xf>
    <xf numFmtId="3" fontId="4" fillId="0" borderId="5" xfId="0" applyNumberFormat="1" applyFont="1" applyFill="1" applyBorder="1" applyAlignment="1">
      <alignment horizontal="right" vertical="center"/>
    </xf>
    <xf numFmtId="3" fontId="4" fillId="0" borderId="0" xfId="0" applyNumberFormat="1" applyFont="1" applyFill="1" applyBorder="1" applyAlignment="1">
      <alignment horizontal="right" vertical="center"/>
    </xf>
    <xf numFmtId="2" fontId="2" fillId="0" borderId="0" xfId="0" applyNumberFormat="1" applyFont="1" applyFill="1" applyAlignment="1">
      <alignment horizontal="centerContinuous"/>
    </xf>
    <xf numFmtId="2" fontId="1" fillId="0" borderId="0" xfId="0" applyNumberFormat="1" applyFont="1" applyFill="1" applyAlignment="1">
      <alignment horizontal="left"/>
    </xf>
    <xf numFmtId="2" fontId="1" fillId="0" borderId="0" xfId="0" applyNumberFormat="1" applyFont="1" applyFill="1" applyAlignment="1">
      <alignment horizontal="center" vertical="center" wrapText="1" readingOrder="1"/>
    </xf>
    <xf numFmtId="2" fontId="3" fillId="0" borderId="0" xfId="0" applyNumberFormat="1" applyFont="1" applyFill="1" applyBorder="1" applyAlignment="1">
      <alignment horizontal="right" readingOrder="1"/>
    </xf>
    <xf numFmtId="165" fontId="1" fillId="0" borderId="0" xfId="0" applyNumberFormat="1" applyFont="1" applyFill="1" applyAlignment="1">
      <alignment horizontal="right" readingOrder="1"/>
    </xf>
    <xf numFmtId="2" fontId="2" fillId="0" borderId="0" xfId="0" applyNumberFormat="1" applyFont="1" applyFill="1" applyAlignment="1">
      <alignment horizontal="right"/>
    </xf>
    <xf numFmtId="2" fontId="2" fillId="0" borderId="0" xfId="0" applyNumberFormat="1" applyFont="1" applyFill="1"/>
    <xf numFmtId="0" fontId="3" fillId="0" borderId="0" xfId="0" applyFont="1" applyFill="1" applyBorder="1" applyAlignment="1">
      <alignment horizontal="left" readingOrder="1"/>
    </xf>
    <xf numFmtId="0" fontId="0" fillId="0" borderId="0" xfId="1" applyNumberFormat="1" applyFont="1" applyAlignment="1">
      <alignment horizontal="left"/>
    </xf>
    <xf numFmtId="165" fontId="10" fillId="3" borderId="14" xfId="0" applyNumberFormat="1" applyFont="1" applyFill="1" applyBorder="1" applyAlignment="1">
      <alignment horizontal="right" wrapText="1" readingOrder="1"/>
    </xf>
    <xf numFmtId="10" fontId="13" fillId="0" borderId="9" xfId="0" applyNumberFormat="1" applyFont="1" applyFill="1" applyBorder="1" applyAlignment="1">
      <alignment vertical="center" wrapText="1"/>
    </xf>
    <xf numFmtId="0" fontId="13" fillId="0" borderId="9" xfId="0" applyFont="1" applyFill="1" applyBorder="1" applyAlignment="1">
      <alignment vertical="center" wrapText="1"/>
    </xf>
    <xf numFmtId="165" fontId="10" fillId="0" borderId="9" xfId="0" applyNumberFormat="1" applyFont="1" applyFill="1" applyBorder="1" applyAlignment="1">
      <alignment horizontal="right" wrapText="1" readingOrder="1"/>
    </xf>
    <xf numFmtId="167" fontId="2" fillId="0" borderId="0" xfId="2" applyNumberFormat="1" applyFont="1" applyFill="1" applyBorder="1" applyAlignment="1" applyProtection="1"/>
    <xf numFmtId="167" fontId="2" fillId="0" borderId="0" xfId="2" applyNumberFormat="1" applyFont="1" applyFill="1"/>
    <xf numFmtId="167" fontId="2" fillId="0" borderId="0" xfId="2" applyNumberFormat="1" applyFont="1" applyFill="1" applyAlignment="1">
      <alignment vertical="center"/>
    </xf>
    <xf numFmtId="0" fontId="1" fillId="0" borderId="0" xfId="0" applyFont="1" applyFill="1" applyAlignment="1">
      <alignment horizontal="centerContinuous" vertical="center"/>
    </xf>
    <xf numFmtId="0" fontId="2" fillId="0" borderId="0" xfId="0" applyFont="1" applyFill="1" applyAlignment="1">
      <alignment horizontal="centerContinuous"/>
    </xf>
    <xf numFmtId="0" fontId="1" fillId="0" borderId="0" xfId="0" applyFont="1" applyFill="1" applyAlignment="1">
      <alignment horizontal="left" vertical="center" wrapText="1" readingOrder="1"/>
    </xf>
    <xf numFmtId="166" fontId="12" fillId="0" borderId="11" xfId="0" applyNumberFormat="1" applyFont="1" applyFill="1" applyBorder="1" applyAlignment="1">
      <alignment horizontal="center" vertical="center" wrapText="1"/>
    </xf>
    <xf numFmtId="166" fontId="2" fillId="0" borderId="0" xfId="0" applyNumberFormat="1" applyFont="1" applyFill="1"/>
    <xf numFmtId="6" fontId="3" fillId="0" borderId="0" xfId="0" applyNumberFormat="1" applyFont="1" applyFill="1" applyBorder="1" applyAlignment="1">
      <alignment horizontal="right" readingOrder="1"/>
    </xf>
    <xf numFmtId="6" fontId="10" fillId="0" borderId="0" xfId="0" applyNumberFormat="1" applyFont="1" applyFill="1" applyAlignment="1">
      <alignment wrapText="1" readingOrder="1"/>
    </xf>
    <xf numFmtId="0" fontId="1" fillId="0" borderId="0" xfId="0" applyFont="1" applyFill="1" applyAlignment="1">
      <alignment horizontal="left" readingOrder="1"/>
    </xf>
    <xf numFmtId="0" fontId="14" fillId="0" borderId="0" xfId="0" applyFont="1" applyFill="1" applyAlignment="1">
      <alignment wrapText="1"/>
    </xf>
    <xf numFmtId="9" fontId="14" fillId="0" borderId="0" xfId="13" applyFont="1" applyFill="1" applyAlignment="1">
      <alignment wrapText="1"/>
    </xf>
    <xf numFmtId="0" fontId="14" fillId="0" borderId="0" xfId="0" applyFont="1" applyFill="1"/>
    <xf numFmtId="167" fontId="14" fillId="0" borderId="0" xfId="2" applyNumberFormat="1" applyFont="1" applyFill="1"/>
    <xf numFmtId="0" fontId="6" fillId="0" borderId="0" xfId="0" applyFont="1" applyAlignment="1">
      <alignment horizontal="center" vertical="center" readingOrder="1"/>
    </xf>
    <xf numFmtId="0" fontId="7" fillId="0" borderId="0" xfId="0" applyFont="1" applyAlignment="1">
      <alignment horizontal="center" vertical="center" wrapText="1" readingOrder="1"/>
    </xf>
    <xf numFmtId="0" fontId="1" fillId="0" borderId="0" xfId="0" applyFont="1" applyFill="1" applyAlignment="1">
      <alignment horizontal="center" vertical="center" readingOrder="1"/>
    </xf>
    <xf numFmtId="0" fontId="1" fillId="0" borderId="0" xfId="0" applyFont="1" applyAlignment="1">
      <alignment horizontal="center" vertical="center"/>
    </xf>
    <xf numFmtId="165" fontId="6" fillId="0" borderId="0" xfId="0" applyNumberFormat="1" applyFont="1" applyAlignment="1">
      <alignment horizontal="center" readingOrder="1"/>
    </xf>
    <xf numFmtId="0" fontId="1" fillId="0" borderId="0" xfId="0" applyFont="1" applyAlignment="1">
      <alignment horizontal="center"/>
    </xf>
    <xf numFmtId="0" fontId="11" fillId="0" borderId="0" xfId="0" applyFont="1" applyAlignment="1"/>
    <xf numFmtId="0" fontId="9" fillId="0" borderId="0" xfId="0" applyFont="1" applyFill="1" applyAlignment="1">
      <alignment horizontal="center" vertical="center" readingOrder="1"/>
    </xf>
  </cellXfs>
  <cellStyles count="14">
    <cellStyle name="Comma" xfId="1" builtinId="3"/>
    <cellStyle name="Comma 2" xfId="5" xr:uid="{00000000-0005-0000-0000-000001000000}"/>
    <cellStyle name="Comma 3" xfId="4" xr:uid="{00000000-0005-0000-0000-000002000000}"/>
    <cellStyle name="Currency" xfId="2" builtinId="4"/>
    <cellStyle name="Currency 2" xfId="7" xr:uid="{00000000-0005-0000-0000-000004000000}"/>
    <cellStyle name="Currency 3" xfId="8" xr:uid="{00000000-0005-0000-0000-000005000000}"/>
    <cellStyle name="Currency 4" xfId="6" xr:uid="{00000000-0005-0000-0000-000006000000}"/>
    <cellStyle name="Normal" xfId="0" builtinId="0"/>
    <cellStyle name="Normal 2" xfId="9" xr:uid="{00000000-0005-0000-0000-000008000000}"/>
    <cellStyle name="Normal 3" xfId="10" xr:uid="{00000000-0005-0000-0000-000009000000}"/>
    <cellStyle name="Normal 4" xfId="3" xr:uid="{00000000-0005-0000-0000-00000A000000}"/>
    <cellStyle name="Percent" xfId="13" builtinId="5"/>
    <cellStyle name="Percent 2" xfId="12" xr:uid="{00000000-0005-0000-0000-00000B000000}"/>
    <cellStyle name="Percent 3" xfId="11" xr:uid="{00000000-0005-0000-0000-00000C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45"/>
  <sheetViews>
    <sheetView zoomScale="90" zoomScaleNormal="90" workbookViewId="0">
      <pane xSplit="1" ySplit="5" topLeftCell="B18" activePane="bottomRight" state="frozen"/>
      <selection pane="topRight" activeCell="B1" sqref="B1"/>
      <selection pane="bottomLeft" activeCell="A6" sqref="A6"/>
      <selection pane="bottomRight" activeCell="A18" sqref="A18:XFD18"/>
    </sheetView>
  </sheetViews>
  <sheetFormatPr defaultRowHeight="12.75" x14ac:dyDescent="0.2"/>
  <cols>
    <col min="1" max="1" width="16" style="5" customWidth="1"/>
    <col min="2" max="2" width="16.28515625" style="5" customWidth="1"/>
    <col min="3" max="11" width="14.7109375" style="5" customWidth="1"/>
    <col min="12" max="12" width="16.7109375" style="5" customWidth="1"/>
    <col min="13" max="13" width="9.140625" style="5"/>
    <col min="14" max="14" width="17.42578125" style="133" customWidth="1"/>
    <col min="15" max="252" width="9.140625" style="5"/>
    <col min="253" max="253" width="16" style="5" customWidth="1"/>
    <col min="254" max="263" width="14.7109375" style="5" customWidth="1"/>
    <col min="264" max="264" width="14.42578125" style="5" bestFit="1" customWidth="1"/>
    <col min="265" max="508" width="9.140625" style="5"/>
    <col min="509" max="509" width="16" style="5" customWidth="1"/>
    <col min="510" max="519" width="14.7109375" style="5" customWidth="1"/>
    <col min="520" max="520" width="14.42578125" style="5" bestFit="1" customWidth="1"/>
    <col min="521" max="764" width="9.140625" style="5"/>
    <col min="765" max="765" width="16" style="5" customWidth="1"/>
    <col min="766" max="775" width="14.7109375" style="5" customWidth="1"/>
    <col min="776" max="776" width="14.42578125" style="5" bestFit="1" customWidth="1"/>
    <col min="777" max="1020" width="9.140625" style="5"/>
    <col min="1021" max="1021" width="16" style="5" customWidth="1"/>
    <col min="1022" max="1031" width="14.7109375" style="5" customWidth="1"/>
    <col min="1032" max="1032" width="14.42578125" style="5" bestFit="1" customWidth="1"/>
    <col min="1033" max="1276" width="9.140625" style="5"/>
    <col min="1277" max="1277" width="16" style="5" customWidth="1"/>
    <col min="1278" max="1287" width="14.7109375" style="5" customWidth="1"/>
    <col min="1288" max="1288" width="14.42578125" style="5" bestFit="1" customWidth="1"/>
    <col min="1289" max="1532" width="9.140625" style="5"/>
    <col min="1533" max="1533" width="16" style="5" customWidth="1"/>
    <col min="1534" max="1543" width="14.7109375" style="5" customWidth="1"/>
    <col min="1544" max="1544" width="14.42578125" style="5" bestFit="1" customWidth="1"/>
    <col min="1545" max="1788" width="9.140625" style="5"/>
    <col min="1789" max="1789" width="16" style="5" customWidth="1"/>
    <col min="1790" max="1799" width="14.7109375" style="5" customWidth="1"/>
    <col min="1800" max="1800" width="14.42578125" style="5" bestFit="1" customWidth="1"/>
    <col min="1801" max="2044" width="9.140625" style="5"/>
    <col min="2045" max="2045" width="16" style="5" customWidth="1"/>
    <col min="2046" max="2055" width="14.7109375" style="5" customWidth="1"/>
    <col min="2056" max="2056" width="14.42578125" style="5" bestFit="1" customWidth="1"/>
    <col min="2057" max="2300" width="9.140625" style="5"/>
    <col min="2301" max="2301" width="16" style="5" customWidth="1"/>
    <col min="2302" max="2311" width="14.7109375" style="5" customWidth="1"/>
    <col min="2312" max="2312" width="14.42578125" style="5" bestFit="1" customWidth="1"/>
    <col min="2313" max="2556" width="9.140625" style="5"/>
    <col min="2557" max="2557" width="16" style="5" customWidth="1"/>
    <col min="2558" max="2567" width="14.7109375" style="5" customWidth="1"/>
    <col min="2568" max="2568" width="14.42578125" style="5" bestFit="1" customWidth="1"/>
    <col min="2569" max="2812" width="9.140625" style="5"/>
    <col min="2813" max="2813" width="16" style="5" customWidth="1"/>
    <col min="2814" max="2823" width="14.7109375" style="5" customWidth="1"/>
    <col min="2824" max="2824" width="14.42578125" style="5" bestFit="1" customWidth="1"/>
    <col min="2825" max="3068" width="9.140625" style="5"/>
    <col min="3069" max="3069" width="16" style="5" customWidth="1"/>
    <col min="3070" max="3079" width="14.7109375" style="5" customWidth="1"/>
    <col min="3080" max="3080" width="14.42578125" style="5" bestFit="1" customWidth="1"/>
    <col min="3081" max="3324" width="9.140625" style="5"/>
    <col min="3325" max="3325" width="16" style="5" customWidth="1"/>
    <col min="3326" max="3335" width="14.7109375" style="5" customWidth="1"/>
    <col min="3336" max="3336" width="14.42578125" style="5" bestFit="1" customWidth="1"/>
    <col min="3337" max="3580" width="9.140625" style="5"/>
    <col min="3581" max="3581" width="16" style="5" customWidth="1"/>
    <col min="3582" max="3591" width="14.7109375" style="5" customWidth="1"/>
    <col min="3592" max="3592" width="14.42578125" style="5" bestFit="1" customWidth="1"/>
    <col min="3593" max="3836" width="9.140625" style="5"/>
    <col min="3837" max="3837" width="16" style="5" customWidth="1"/>
    <col min="3838" max="3847" width="14.7109375" style="5" customWidth="1"/>
    <col min="3848" max="3848" width="14.42578125" style="5" bestFit="1" customWidth="1"/>
    <col min="3849" max="4092" width="9.140625" style="5"/>
    <col min="4093" max="4093" width="16" style="5" customWidth="1"/>
    <col min="4094" max="4103" width="14.7109375" style="5" customWidth="1"/>
    <col min="4104" max="4104" width="14.42578125" style="5" bestFit="1" customWidth="1"/>
    <col min="4105" max="4348" width="9.140625" style="5"/>
    <col min="4349" max="4349" width="16" style="5" customWidth="1"/>
    <col min="4350" max="4359" width="14.7109375" style="5" customWidth="1"/>
    <col min="4360" max="4360" width="14.42578125" style="5" bestFit="1" customWidth="1"/>
    <col min="4361" max="4604" width="9.140625" style="5"/>
    <col min="4605" max="4605" width="16" style="5" customWidth="1"/>
    <col min="4606" max="4615" width="14.7109375" style="5" customWidth="1"/>
    <col min="4616" max="4616" width="14.42578125" style="5" bestFit="1" customWidth="1"/>
    <col min="4617" max="4860" width="9.140625" style="5"/>
    <col min="4861" max="4861" width="16" style="5" customWidth="1"/>
    <col min="4862" max="4871" width="14.7109375" style="5" customWidth="1"/>
    <col min="4872" max="4872" width="14.42578125" style="5" bestFit="1" customWidth="1"/>
    <col min="4873" max="5116" width="9.140625" style="5"/>
    <col min="5117" max="5117" width="16" style="5" customWidth="1"/>
    <col min="5118" max="5127" width="14.7109375" style="5" customWidth="1"/>
    <col min="5128" max="5128" width="14.42578125" style="5" bestFit="1" customWidth="1"/>
    <col min="5129" max="5372" width="9.140625" style="5"/>
    <col min="5373" max="5373" width="16" style="5" customWidth="1"/>
    <col min="5374" max="5383" width="14.7109375" style="5" customWidth="1"/>
    <col min="5384" max="5384" width="14.42578125" style="5" bestFit="1" customWidth="1"/>
    <col min="5385" max="5628" width="9.140625" style="5"/>
    <col min="5629" max="5629" width="16" style="5" customWidth="1"/>
    <col min="5630" max="5639" width="14.7109375" style="5" customWidth="1"/>
    <col min="5640" max="5640" width="14.42578125" style="5" bestFit="1" customWidth="1"/>
    <col min="5641" max="5884" width="9.140625" style="5"/>
    <col min="5885" max="5885" width="16" style="5" customWidth="1"/>
    <col min="5886" max="5895" width="14.7109375" style="5" customWidth="1"/>
    <col min="5896" max="5896" width="14.42578125" style="5" bestFit="1" customWidth="1"/>
    <col min="5897" max="6140" width="9.140625" style="5"/>
    <col min="6141" max="6141" width="16" style="5" customWidth="1"/>
    <col min="6142" max="6151" width="14.7109375" style="5" customWidth="1"/>
    <col min="6152" max="6152" width="14.42578125" style="5" bestFit="1" customWidth="1"/>
    <col min="6153" max="6396" width="9.140625" style="5"/>
    <col min="6397" max="6397" width="16" style="5" customWidth="1"/>
    <col min="6398" max="6407" width="14.7109375" style="5" customWidth="1"/>
    <col min="6408" max="6408" width="14.42578125" style="5" bestFit="1" customWidth="1"/>
    <col min="6409" max="6652" width="9.140625" style="5"/>
    <col min="6653" max="6653" width="16" style="5" customWidth="1"/>
    <col min="6654" max="6663" width="14.7109375" style="5" customWidth="1"/>
    <col min="6664" max="6664" width="14.42578125" style="5" bestFit="1" customWidth="1"/>
    <col min="6665" max="6908" width="9.140625" style="5"/>
    <col min="6909" max="6909" width="16" style="5" customWidth="1"/>
    <col min="6910" max="6919" width="14.7109375" style="5" customWidth="1"/>
    <col min="6920" max="6920" width="14.42578125" style="5" bestFit="1" customWidth="1"/>
    <col min="6921" max="7164" width="9.140625" style="5"/>
    <col min="7165" max="7165" width="16" style="5" customWidth="1"/>
    <col min="7166" max="7175" width="14.7109375" style="5" customWidth="1"/>
    <col min="7176" max="7176" width="14.42578125" style="5" bestFit="1" customWidth="1"/>
    <col min="7177" max="7420" width="9.140625" style="5"/>
    <col min="7421" max="7421" width="16" style="5" customWidth="1"/>
    <col min="7422" max="7431" width="14.7109375" style="5" customWidth="1"/>
    <col min="7432" max="7432" width="14.42578125" style="5" bestFit="1" customWidth="1"/>
    <col min="7433" max="7676" width="9.140625" style="5"/>
    <col min="7677" max="7677" width="16" style="5" customWidth="1"/>
    <col min="7678" max="7687" width="14.7109375" style="5" customWidth="1"/>
    <col min="7688" max="7688" width="14.42578125" style="5" bestFit="1" customWidth="1"/>
    <col min="7689" max="7932" width="9.140625" style="5"/>
    <col min="7933" max="7933" width="16" style="5" customWidth="1"/>
    <col min="7934" max="7943" width="14.7109375" style="5" customWidth="1"/>
    <col min="7944" max="7944" width="14.42578125" style="5" bestFit="1" customWidth="1"/>
    <col min="7945" max="8188" width="9.140625" style="5"/>
    <col min="8189" max="8189" width="16" style="5" customWidth="1"/>
    <col min="8190" max="8199" width="14.7109375" style="5" customWidth="1"/>
    <col min="8200" max="8200" width="14.42578125" style="5" bestFit="1" customWidth="1"/>
    <col min="8201" max="8444" width="9.140625" style="5"/>
    <col min="8445" max="8445" width="16" style="5" customWidth="1"/>
    <col min="8446" max="8455" width="14.7109375" style="5" customWidth="1"/>
    <col min="8456" max="8456" width="14.42578125" style="5" bestFit="1" customWidth="1"/>
    <col min="8457" max="8700" width="9.140625" style="5"/>
    <col min="8701" max="8701" width="16" style="5" customWidth="1"/>
    <col min="8702" max="8711" width="14.7109375" style="5" customWidth="1"/>
    <col min="8712" max="8712" width="14.42578125" style="5" bestFit="1" customWidth="1"/>
    <col min="8713" max="8956" width="9.140625" style="5"/>
    <col min="8957" max="8957" width="16" style="5" customWidth="1"/>
    <col min="8958" max="8967" width="14.7109375" style="5" customWidth="1"/>
    <col min="8968" max="8968" width="14.42578125" style="5" bestFit="1" customWidth="1"/>
    <col min="8969" max="9212" width="9.140625" style="5"/>
    <col min="9213" max="9213" width="16" style="5" customWidth="1"/>
    <col min="9214" max="9223" width="14.7109375" style="5" customWidth="1"/>
    <col min="9224" max="9224" width="14.42578125" style="5" bestFit="1" customWidth="1"/>
    <col min="9225" max="9468" width="9.140625" style="5"/>
    <col min="9469" max="9469" width="16" style="5" customWidth="1"/>
    <col min="9470" max="9479" width="14.7109375" style="5" customWidth="1"/>
    <col min="9480" max="9480" width="14.42578125" style="5" bestFit="1" customWidth="1"/>
    <col min="9481" max="9724" width="9.140625" style="5"/>
    <col min="9725" max="9725" width="16" style="5" customWidth="1"/>
    <col min="9726" max="9735" width="14.7109375" style="5" customWidth="1"/>
    <col min="9736" max="9736" width="14.42578125" style="5" bestFit="1" customWidth="1"/>
    <col min="9737" max="9980" width="9.140625" style="5"/>
    <col min="9981" max="9981" width="16" style="5" customWidth="1"/>
    <col min="9982" max="9991" width="14.7109375" style="5" customWidth="1"/>
    <col min="9992" max="9992" width="14.42578125" style="5" bestFit="1" customWidth="1"/>
    <col min="9993" max="10236" width="9.140625" style="5"/>
    <col min="10237" max="10237" width="16" style="5" customWidth="1"/>
    <col min="10238" max="10247" width="14.7109375" style="5" customWidth="1"/>
    <col min="10248" max="10248" width="14.42578125" style="5" bestFit="1" customWidth="1"/>
    <col min="10249" max="10492" width="9.140625" style="5"/>
    <col min="10493" max="10493" width="16" style="5" customWidth="1"/>
    <col min="10494" max="10503" width="14.7109375" style="5" customWidth="1"/>
    <col min="10504" max="10504" width="14.42578125" style="5" bestFit="1" customWidth="1"/>
    <col min="10505" max="10748" width="9.140625" style="5"/>
    <col min="10749" max="10749" width="16" style="5" customWidth="1"/>
    <col min="10750" max="10759" width="14.7109375" style="5" customWidth="1"/>
    <col min="10760" max="10760" width="14.42578125" style="5" bestFit="1" customWidth="1"/>
    <col min="10761" max="11004" width="9.140625" style="5"/>
    <col min="11005" max="11005" width="16" style="5" customWidth="1"/>
    <col min="11006" max="11015" width="14.7109375" style="5" customWidth="1"/>
    <col min="11016" max="11016" width="14.42578125" style="5" bestFit="1" customWidth="1"/>
    <col min="11017" max="11260" width="9.140625" style="5"/>
    <col min="11261" max="11261" width="16" style="5" customWidth="1"/>
    <col min="11262" max="11271" width="14.7109375" style="5" customWidth="1"/>
    <col min="11272" max="11272" width="14.42578125" style="5" bestFit="1" customWidth="1"/>
    <col min="11273" max="11516" width="9.140625" style="5"/>
    <col min="11517" max="11517" width="16" style="5" customWidth="1"/>
    <col min="11518" max="11527" width="14.7109375" style="5" customWidth="1"/>
    <col min="11528" max="11528" width="14.42578125" style="5" bestFit="1" customWidth="1"/>
    <col min="11529" max="11772" width="9.140625" style="5"/>
    <col min="11773" max="11773" width="16" style="5" customWidth="1"/>
    <col min="11774" max="11783" width="14.7109375" style="5" customWidth="1"/>
    <col min="11784" max="11784" width="14.42578125" style="5" bestFit="1" customWidth="1"/>
    <col min="11785" max="12028" width="9.140625" style="5"/>
    <col min="12029" max="12029" width="16" style="5" customWidth="1"/>
    <col min="12030" max="12039" width="14.7109375" style="5" customWidth="1"/>
    <col min="12040" max="12040" width="14.42578125" style="5" bestFit="1" customWidth="1"/>
    <col min="12041" max="12284" width="9.140625" style="5"/>
    <col min="12285" max="12285" width="16" style="5" customWidth="1"/>
    <col min="12286" max="12295" width="14.7109375" style="5" customWidth="1"/>
    <col min="12296" max="12296" width="14.42578125" style="5" bestFit="1" customWidth="1"/>
    <col min="12297" max="12540" width="9.140625" style="5"/>
    <col min="12541" max="12541" width="16" style="5" customWidth="1"/>
    <col min="12542" max="12551" width="14.7109375" style="5" customWidth="1"/>
    <col min="12552" max="12552" width="14.42578125" style="5" bestFit="1" customWidth="1"/>
    <col min="12553" max="12796" width="9.140625" style="5"/>
    <col min="12797" max="12797" width="16" style="5" customWidth="1"/>
    <col min="12798" max="12807" width="14.7109375" style="5" customWidth="1"/>
    <col min="12808" max="12808" width="14.42578125" style="5" bestFit="1" customWidth="1"/>
    <col min="12809" max="13052" width="9.140625" style="5"/>
    <col min="13053" max="13053" width="16" style="5" customWidth="1"/>
    <col min="13054" max="13063" width="14.7109375" style="5" customWidth="1"/>
    <col min="13064" max="13064" width="14.42578125" style="5" bestFit="1" customWidth="1"/>
    <col min="13065" max="13308" width="9.140625" style="5"/>
    <col min="13309" max="13309" width="16" style="5" customWidth="1"/>
    <col min="13310" max="13319" width="14.7109375" style="5" customWidth="1"/>
    <col min="13320" max="13320" width="14.42578125" style="5" bestFit="1" customWidth="1"/>
    <col min="13321" max="13564" width="9.140625" style="5"/>
    <col min="13565" max="13565" width="16" style="5" customWidth="1"/>
    <col min="13566" max="13575" width="14.7109375" style="5" customWidth="1"/>
    <col min="13576" max="13576" width="14.42578125" style="5" bestFit="1" customWidth="1"/>
    <col min="13577" max="13820" width="9.140625" style="5"/>
    <col min="13821" max="13821" width="16" style="5" customWidth="1"/>
    <col min="13822" max="13831" width="14.7109375" style="5" customWidth="1"/>
    <col min="13832" max="13832" width="14.42578125" style="5" bestFit="1" customWidth="1"/>
    <col min="13833" max="14076" width="9.140625" style="5"/>
    <col min="14077" max="14077" width="16" style="5" customWidth="1"/>
    <col min="14078" max="14087" width="14.7109375" style="5" customWidth="1"/>
    <col min="14088" max="14088" width="14.42578125" style="5" bestFit="1" customWidth="1"/>
    <col min="14089" max="14332" width="9.140625" style="5"/>
    <col min="14333" max="14333" width="16" style="5" customWidth="1"/>
    <col min="14334" max="14343" width="14.7109375" style="5" customWidth="1"/>
    <col min="14344" max="14344" width="14.42578125" style="5" bestFit="1" customWidth="1"/>
    <col min="14345" max="14588" width="9.140625" style="5"/>
    <col min="14589" max="14589" width="16" style="5" customWidth="1"/>
    <col min="14590" max="14599" width="14.7109375" style="5" customWidth="1"/>
    <col min="14600" max="14600" width="14.42578125" style="5" bestFit="1" customWidth="1"/>
    <col min="14601" max="14844" width="9.140625" style="5"/>
    <col min="14845" max="14845" width="16" style="5" customWidth="1"/>
    <col min="14846" max="14855" width="14.7109375" style="5" customWidth="1"/>
    <col min="14856" max="14856" width="14.42578125" style="5" bestFit="1" customWidth="1"/>
    <col min="14857" max="15100" width="9.140625" style="5"/>
    <col min="15101" max="15101" width="16" style="5" customWidth="1"/>
    <col min="15102" max="15111" width="14.7109375" style="5" customWidth="1"/>
    <col min="15112" max="15112" width="14.42578125" style="5" bestFit="1" customWidth="1"/>
    <col min="15113" max="15356" width="9.140625" style="5"/>
    <col min="15357" max="15357" width="16" style="5" customWidth="1"/>
    <col min="15358" max="15367" width="14.7109375" style="5" customWidth="1"/>
    <col min="15368" max="15368" width="14.42578125" style="5" bestFit="1" customWidth="1"/>
    <col min="15369" max="15612" width="9.140625" style="5"/>
    <col min="15613" max="15613" width="16" style="5" customWidth="1"/>
    <col min="15614" max="15623" width="14.7109375" style="5" customWidth="1"/>
    <col min="15624" max="15624" width="14.42578125" style="5" bestFit="1" customWidth="1"/>
    <col min="15625" max="15868" width="9.140625" style="5"/>
    <col min="15869" max="15869" width="16" style="5" customWidth="1"/>
    <col min="15870" max="15879" width="14.7109375" style="5" customWidth="1"/>
    <col min="15880" max="15880" width="14.42578125" style="5" bestFit="1" customWidth="1"/>
    <col min="15881" max="16124" width="9.140625" style="5"/>
    <col min="16125" max="16125" width="16" style="5" customWidth="1"/>
    <col min="16126" max="16135" width="14.7109375" style="5" customWidth="1"/>
    <col min="16136" max="16136" width="14.42578125" style="5" bestFit="1" customWidth="1"/>
    <col min="16137" max="16384" width="9.140625" style="5"/>
  </cols>
  <sheetData>
    <row r="1" spans="1:14" s="3" customFormat="1" ht="15" customHeight="1" x14ac:dyDescent="0.2">
      <c r="A1" s="1" t="s">
        <v>119</v>
      </c>
      <c r="B1" s="2"/>
      <c r="C1" s="2"/>
      <c r="D1" s="2"/>
      <c r="E1" s="2"/>
      <c r="F1" s="2"/>
      <c r="G1" s="2"/>
      <c r="H1" s="2"/>
      <c r="I1" s="2"/>
      <c r="J1" s="2"/>
      <c r="K1" s="2"/>
      <c r="N1" s="132"/>
    </row>
    <row r="2" spans="1:14" s="3" customFormat="1" ht="15" customHeight="1" x14ac:dyDescent="0.2">
      <c r="A2" s="1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N2" s="132"/>
    </row>
    <row r="3" spans="1:14" s="3" customFormat="1" ht="15" customHeight="1" x14ac:dyDescent="0.2">
      <c r="A3" s="1" t="s">
        <v>126</v>
      </c>
      <c r="B3" s="2"/>
      <c r="C3" s="2"/>
      <c r="D3" s="2"/>
      <c r="E3" s="2"/>
      <c r="F3" s="2"/>
      <c r="G3" s="2"/>
      <c r="H3" s="2"/>
      <c r="I3" s="2"/>
      <c r="J3" s="2"/>
      <c r="K3" s="2"/>
      <c r="N3" s="132"/>
    </row>
    <row r="4" spans="1:14" x14ac:dyDescent="0.2">
      <c r="A4" s="4"/>
      <c r="B4" s="4"/>
      <c r="C4" s="4"/>
      <c r="D4" s="4"/>
      <c r="E4" s="4"/>
      <c r="F4" s="4"/>
      <c r="G4" s="4"/>
      <c r="H4" s="4"/>
      <c r="I4" s="4"/>
      <c r="J4" s="4"/>
      <c r="K4" s="4"/>
    </row>
    <row r="5" spans="1:14" ht="51" x14ac:dyDescent="0.2">
      <c r="A5" s="6"/>
      <c r="B5" s="7" t="s">
        <v>1</v>
      </c>
      <c r="C5" s="7" t="s">
        <v>2</v>
      </c>
      <c r="D5" s="7" t="s">
        <v>115</v>
      </c>
      <c r="E5" s="7" t="s">
        <v>3</v>
      </c>
      <c r="F5" s="7" t="s">
        <v>4</v>
      </c>
      <c r="G5" s="7" t="s">
        <v>5</v>
      </c>
      <c r="H5" s="7" t="s">
        <v>6</v>
      </c>
      <c r="I5" s="8" t="s">
        <v>7</v>
      </c>
      <c r="K5" s="133"/>
      <c r="N5" s="5"/>
    </row>
    <row r="6" spans="1:14" x14ac:dyDescent="0.2">
      <c r="A6" s="9"/>
      <c r="B6" s="10"/>
      <c r="C6" s="10"/>
      <c r="D6" s="10"/>
      <c r="E6" s="10"/>
      <c r="F6" s="10"/>
      <c r="G6" s="10"/>
      <c r="H6" s="10"/>
      <c r="I6" s="11"/>
      <c r="K6" s="133"/>
      <c r="N6" s="5"/>
    </row>
    <row r="7" spans="1:14" ht="12.75" customHeight="1" x14ac:dyDescent="0.2">
      <c r="A7" s="12" t="s">
        <v>8</v>
      </c>
      <c r="B7" s="38">
        <f>SUM('Table 3b'!B63)</f>
        <v>25712995.899999999</v>
      </c>
      <c r="C7" s="38">
        <f>SUM('Table 3b'!C63)</f>
        <v>50426224.539999999</v>
      </c>
      <c r="D7" s="38">
        <f>'Table 3b'!D63</f>
        <v>7323155</v>
      </c>
      <c r="E7" s="38">
        <f>'Table 3b'!E63</f>
        <v>988618843.98000002</v>
      </c>
      <c r="F7" s="38">
        <f>'Table 3b'!F63</f>
        <v>5811890</v>
      </c>
      <c r="G7" s="38">
        <f>'Table 3b'!G63</f>
        <v>47700502.329999998</v>
      </c>
      <c r="H7" s="38">
        <f>'Table 3b'!H63</f>
        <v>47231509.25</v>
      </c>
      <c r="I7" s="13">
        <f>SUM(B7:H7)</f>
        <v>1172825121</v>
      </c>
      <c r="K7" s="133"/>
      <c r="N7" s="5"/>
    </row>
    <row r="8" spans="1:14" x14ac:dyDescent="0.2">
      <c r="A8" s="9"/>
      <c r="B8" s="38"/>
      <c r="C8" s="38"/>
      <c r="D8" s="38"/>
      <c r="E8" s="38"/>
      <c r="F8" s="38"/>
      <c r="G8" s="38"/>
      <c r="H8" s="38"/>
      <c r="I8" s="11"/>
      <c r="K8" s="133"/>
      <c r="N8" s="5"/>
    </row>
    <row r="9" spans="1:14" ht="12.75" customHeight="1" x14ac:dyDescent="0.2">
      <c r="A9" s="12" t="s">
        <v>10</v>
      </c>
      <c r="B9" s="38">
        <f>SUM('Table 4b'!B63)</f>
        <v>76002640.609999985</v>
      </c>
      <c r="C9" s="38">
        <f>SUM('Table 4b'!C63)</f>
        <v>202724448.11000001</v>
      </c>
      <c r="D9" s="38">
        <f>'Table 4b'!D63</f>
        <v>30648996.759999998</v>
      </c>
      <c r="E9" s="38">
        <f>'Table 4b'!E63</f>
        <v>2454146497.6199999</v>
      </c>
      <c r="F9" s="38">
        <f>'Table 4b'!F63</f>
        <v>11053022.48</v>
      </c>
      <c r="G9" s="38">
        <f>'Table 4b'!G63</f>
        <v>74153628.859999999</v>
      </c>
      <c r="H9" s="38">
        <f>'Table 4b'!H63</f>
        <v>79141682.939999998</v>
      </c>
      <c r="I9" s="13">
        <f>SUM(B9:H9)</f>
        <v>2927870917.3800001</v>
      </c>
      <c r="K9" s="133"/>
      <c r="N9" s="5"/>
    </row>
    <row r="10" spans="1:14" x14ac:dyDescent="0.2">
      <c r="A10" s="9"/>
      <c r="B10" s="38"/>
      <c r="C10" s="38"/>
      <c r="D10" s="38"/>
      <c r="E10" s="38"/>
      <c r="F10" s="38"/>
      <c r="G10" s="38"/>
      <c r="H10" s="38"/>
      <c r="I10" s="11"/>
      <c r="K10" s="133"/>
      <c r="N10" s="5"/>
    </row>
    <row r="11" spans="1:14" ht="12.75" customHeight="1" x14ac:dyDescent="0.2">
      <c r="A11" s="12" t="s">
        <v>11</v>
      </c>
      <c r="B11" s="38">
        <f>SUM('Table 6b'!B$63)</f>
        <v>185575044.87</v>
      </c>
      <c r="C11" s="38">
        <f>SUM('Table 6b'!C$63)</f>
        <v>1006403964.3799999</v>
      </c>
      <c r="D11" s="38">
        <f>'Table 6b'!D63</f>
        <v>321244321.83000004</v>
      </c>
      <c r="E11" s="38">
        <f>'Table 6b'!E63</f>
        <v>4383054234.3999996</v>
      </c>
      <c r="F11" s="38">
        <f>'Table 6b'!F63</f>
        <v>111790073.14</v>
      </c>
      <c r="G11" s="38">
        <f>'Table 6b'!G63</f>
        <v>160979191.28</v>
      </c>
      <c r="H11" s="38">
        <f>'Table 6b'!H63</f>
        <v>131652943.09999999</v>
      </c>
      <c r="I11" s="13">
        <f>SUM(B11:H11)</f>
        <v>6300699773</v>
      </c>
      <c r="J11" s="14"/>
      <c r="K11" s="133"/>
      <c r="N11" s="5"/>
    </row>
    <row r="12" spans="1:14" x14ac:dyDescent="0.2">
      <c r="A12" s="9"/>
      <c r="B12" s="10"/>
      <c r="C12" s="10"/>
      <c r="D12" s="10"/>
      <c r="E12" s="10"/>
      <c r="F12" s="10"/>
      <c r="G12" s="10"/>
      <c r="H12" s="10"/>
      <c r="I12" s="11"/>
      <c r="K12" s="133"/>
      <c r="N12" s="5"/>
    </row>
    <row r="13" spans="1:14" x14ac:dyDescent="0.2">
      <c r="A13" s="12" t="s">
        <v>12</v>
      </c>
      <c r="B13" s="15">
        <f>SUM(B$7:B$11)</f>
        <v>287290681.38</v>
      </c>
      <c r="C13" s="15">
        <f>SUM(C$7:C$11)</f>
        <v>1259554637.03</v>
      </c>
      <c r="D13" s="15">
        <f t="shared" ref="D13:H13" si="0">SUM(D$7:D$11)</f>
        <v>359216473.59000003</v>
      </c>
      <c r="E13" s="15">
        <f t="shared" si="0"/>
        <v>7825819576</v>
      </c>
      <c r="F13" s="15">
        <f t="shared" si="0"/>
        <v>128654985.62</v>
      </c>
      <c r="G13" s="15">
        <f t="shared" si="0"/>
        <v>282833322.47000003</v>
      </c>
      <c r="H13" s="15">
        <f t="shared" si="0"/>
        <v>258026135.28999999</v>
      </c>
      <c r="I13" s="16">
        <f>SUM(I7:I12)</f>
        <v>10401395811.380001</v>
      </c>
      <c r="J13" s="14"/>
      <c r="K13" s="133"/>
      <c r="N13" s="5"/>
    </row>
    <row r="14" spans="1:14" x14ac:dyDescent="0.2">
      <c r="A14" s="9"/>
      <c r="B14" s="10"/>
      <c r="C14" s="10"/>
      <c r="D14" s="10"/>
      <c r="E14" s="10"/>
      <c r="F14" s="10"/>
      <c r="G14" s="10"/>
      <c r="H14" s="10"/>
      <c r="I14" s="11"/>
      <c r="K14" s="133"/>
      <c r="N14" s="5"/>
    </row>
    <row r="15" spans="1:14" x14ac:dyDescent="0.2">
      <c r="A15" s="12" t="s">
        <v>13</v>
      </c>
      <c r="B15" s="38">
        <f>SUM('Table 7b'!B63)</f>
        <v>38624423.93</v>
      </c>
      <c r="C15" s="38">
        <f>SUM('Table 7b'!C63)</f>
        <v>41688157</v>
      </c>
      <c r="D15" s="38">
        <f>'Table 7b'!D63</f>
        <v>0</v>
      </c>
      <c r="E15" s="38">
        <f>'Table 7b'!E63</f>
        <v>749543032.88</v>
      </c>
      <c r="F15" s="38">
        <f>'Table 7b'!F63</f>
        <v>1863199</v>
      </c>
      <c r="G15" s="38">
        <f>'Table 7b'!G63</f>
        <v>27985601.859999999</v>
      </c>
      <c r="H15" s="38">
        <f>'Table 7b'!H63</f>
        <v>32157609.329999998</v>
      </c>
      <c r="I15" s="13">
        <f>SUM(B15:H15)</f>
        <v>891862024</v>
      </c>
      <c r="J15" s="14"/>
      <c r="K15" s="133"/>
      <c r="N15" s="5"/>
    </row>
    <row r="16" spans="1:14" x14ac:dyDescent="0.2">
      <c r="A16" s="9"/>
      <c r="B16" s="10"/>
      <c r="C16" s="10"/>
      <c r="D16" s="10"/>
      <c r="E16" s="10"/>
      <c r="F16" s="10"/>
      <c r="G16" s="10"/>
      <c r="H16" s="10"/>
      <c r="I16" s="11"/>
      <c r="K16" s="133"/>
      <c r="N16" s="5"/>
    </row>
    <row r="17" spans="1:14" x14ac:dyDescent="0.2">
      <c r="A17" s="17" t="s">
        <v>14</v>
      </c>
      <c r="B17" s="18">
        <f>SUM(B$13+B15)</f>
        <v>325915105.31</v>
      </c>
      <c r="C17" s="18">
        <f>SUM(C$13+C15)</f>
        <v>1301242794.03</v>
      </c>
      <c r="D17" s="18">
        <f t="shared" ref="D17:H17" si="1">SUM(D$13+D15)</f>
        <v>359216473.59000003</v>
      </c>
      <c r="E17" s="18">
        <f t="shared" si="1"/>
        <v>8575362608.8800001</v>
      </c>
      <c r="F17" s="18">
        <f t="shared" si="1"/>
        <v>130518184.62</v>
      </c>
      <c r="G17" s="18">
        <f t="shared" si="1"/>
        <v>310818924.33000004</v>
      </c>
      <c r="H17" s="18">
        <f t="shared" si="1"/>
        <v>290183744.62</v>
      </c>
      <c r="I17" s="19">
        <f>SUM(I13:I15)</f>
        <v>11293257835.380001</v>
      </c>
      <c r="J17" s="14"/>
      <c r="K17" s="133"/>
      <c r="N17" s="5"/>
    </row>
    <row r="18" spans="1:14" s="145" customFormat="1" x14ac:dyDescent="0.2">
      <c r="A18" s="143"/>
      <c r="B18" s="144"/>
      <c r="C18" s="144"/>
      <c r="D18" s="144"/>
      <c r="E18" s="144"/>
      <c r="F18" s="144"/>
      <c r="G18" s="144"/>
      <c r="H18" s="144"/>
      <c r="I18" s="143"/>
      <c r="J18" s="143"/>
      <c r="K18" s="143"/>
      <c r="N18" s="146"/>
    </row>
    <row r="19" spans="1:14" s="24" customFormat="1" ht="38.25" customHeight="1" x14ac:dyDescent="0.25">
      <c r="A19" s="20"/>
      <c r="B19" s="21" t="s">
        <v>7</v>
      </c>
      <c r="C19" s="21" t="s">
        <v>15</v>
      </c>
      <c r="D19" s="22" t="s">
        <v>105</v>
      </c>
      <c r="E19" s="23"/>
      <c r="F19" s="20"/>
      <c r="G19" s="21" t="s">
        <v>107</v>
      </c>
      <c r="H19" s="22" t="s">
        <v>108</v>
      </c>
      <c r="J19" s="96"/>
      <c r="K19" s="89"/>
      <c r="N19" s="134"/>
    </row>
    <row r="20" spans="1:14" x14ac:dyDescent="0.2">
      <c r="A20" s="9"/>
      <c r="B20" s="10"/>
      <c r="C20" s="10"/>
      <c r="D20" s="11"/>
      <c r="E20" s="4"/>
      <c r="F20" s="9"/>
      <c r="G20" s="10"/>
      <c r="H20" s="11"/>
      <c r="I20" s="14"/>
      <c r="J20" s="25"/>
      <c r="K20" s="4"/>
    </row>
    <row r="21" spans="1:14" ht="12.75" customHeight="1" x14ac:dyDescent="0.2">
      <c r="A21" s="12" t="s">
        <v>8</v>
      </c>
      <c r="B21" s="116">
        <f>'Table 3b'!I63</f>
        <v>1172825121</v>
      </c>
      <c r="C21" s="116">
        <f>SUM(B21)</f>
        <v>1172825121</v>
      </c>
      <c r="D21" s="117" t="s">
        <v>9</v>
      </c>
      <c r="E21" s="4"/>
      <c r="F21" s="12" t="s">
        <v>8</v>
      </c>
      <c r="G21" s="116">
        <f>SUM('Table 3b'!J63)</f>
        <v>4600568</v>
      </c>
      <c r="H21" s="13">
        <f>SUM('Table 3b'!K63)</f>
        <v>99094</v>
      </c>
      <c r="I21" s="5" t="s">
        <v>17</v>
      </c>
      <c r="J21" s="4"/>
      <c r="K21" s="4"/>
    </row>
    <row r="22" spans="1:14" x14ac:dyDescent="0.2">
      <c r="A22" s="9"/>
      <c r="B22" s="10"/>
      <c r="C22" s="10"/>
      <c r="D22" s="11"/>
      <c r="E22" s="4"/>
      <c r="F22" s="9"/>
      <c r="G22" s="10"/>
      <c r="H22" s="11"/>
      <c r="J22" s="91"/>
      <c r="K22" s="4"/>
    </row>
    <row r="23" spans="1:14" ht="12.75" customHeight="1" x14ac:dyDescent="0.2">
      <c r="A23" s="12" t="s">
        <v>10</v>
      </c>
      <c r="B23" s="116">
        <f>'Table 4b'!I63</f>
        <v>2927870917.3800001</v>
      </c>
      <c r="C23" s="116">
        <f>SUM('Table 5b'!D64)</f>
        <v>1656230821</v>
      </c>
      <c r="D23" s="13">
        <f>SUM('Table 5b'!E64)</f>
        <v>1271640094.3800001</v>
      </c>
      <c r="E23" s="4"/>
      <c r="F23" s="12" t="s">
        <v>10</v>
      </c>
      <c r="G23" s="116">
        <f>SUM('Table 4b'!J63)</f>
        <v>0</v>
      </c>
      <c r="H23" s="13">
        <f>SUM('Table 4b'!K63)</f>
        <v>11918825</v>
      </c>
      <c r="J23" s="4"/>
      <c r="K23" s="4"/>
    </row>
    <row r="24" spans="1:14" x14ac:dyDescent="0.2">
      <c r="A24" s="9"/>
      <c r="B24" s="10"/>
      <c r="C24" s="10"/>
      <c r="D24" s="11"/>
      <c r="E24" s="4"/>
      <c r="F24" s="9"/>
      <c r="G24" s="10"/>
      <c r="H24" s="11"/>
      <c r="J24" s="91"/>
      <c r="K24" s="25"/>
    </row>
    <row r="25" spans="1:14" ht="12.75" customHeight="1" x14ac:dyDescent="0.2">
      <c r="A25" s="12" t="s">
        <v>11</v>
      </c>
      <c r="B25" s="116">
        <f>'Table 6b'!I63</f>
        <v>6300699773</v>
      </c>
      <c r="C25" s="116">
        <f>SUM(B25)</f>
        <v>6300699773</v>
      </c>
      <c r="D25" s="117" t="s">
        <v>9</v>
      </c>
      <c r="E25" s="4"/>
      <c r="F25" s="12" t="s">
        <v>11</v>
      </c>
      <c r="G25" s="116">
        <f>SUM('Table 6b'!J63)</f>
        <v>3647293</v>
      </c>
      <c r="H25" s="13">
        <f>SUM('Table 6b'!K63)</f>
        <v>53535801.149999999</v>
      </c>
      <c r="J25" s="4"/>
      <c r="K25" s="4"/>
    </row>
    <row r="26" spans="1:14" x14ac:dyDescent="0.2">
      <c r="A26" s="9"/>
      <c r="B26" s="10"/>
      <c r="C26" s="10"/>
      <c r="D26" s="11"/>
      <c r="E26" s="4"/>
      <c r="F26" s="9"/>
      <c r="G26" s="10"/>
      <c r="H26" s="11"/>
      <c r="J26" s="4"/>
      <c r="K26" s="4"/>
    </row>
    <row r="27" spans="1:14" x14ac:dyDescent="0.2">
      <c r="A27" s="12" t="s">
        <v>13</v>
      </c>
      <c r="B27" s="116">
        <f>'Table 7b'!I63</f>
        <v>891862024</v>
      </c>
      <c r="C27" s="118" t="s">
        <v>9</v>
      </c>
      <c r="D27" s="13">
        <f>SUM(B27)</f>
        <v>891862024</v>
      </c>
      <c r="E27" s="4"/>
      <c r="F27" s="17" t="s">
        <v>14</v>
      </c>
      <c r="G27" s="18">
        <f>SUM(G21:G25)</f>
        <v>8247861</v>
      </c>
      <c r="H27" s="19">
        <f>SUM(H21:H25)</f>
        <v>65553720.149999999</v>
      </c>
      <c r="J27" s="25"/>
      <c r="K27" s="4"/>
    </row>
    <row r="28" spans="1:14" x14ac:dyDescent="0.2">
      <c r="A28" s="9"/>
      <c r="B28" s="10"/>
      <c r="C28" s="10"/>
      <c r="D28" s="11"/>
      <c r="E28" s="4"/>
      <c r="F28" s="4"/>
      <c r="G28" s="4"/>
      <c r="H28" s="4"/>
      <c r="J28" s="4"/>
      <c r="K28" s="4"/>
    </row>
    <row r="29" spans="1:14" x14ac:dyDescent="0.2">
      <c r="A29" s="17" t="s">
        <v>14</v>
      </c>
      <c r="B29" s="18">
        <f>SUM(B21:B27)</f>
        <v>11293257835.380001</v>
      </c>
      <c r="C29" s="18">
        <f>SUM(C21:C25)</f>
        <v>9129755715</v>
      </c>
      <c r="D29" s="19">
        <f>SUM(D23:D27)</f>
        <v>2163502118.3800001</v>
      </c>
      <c r="E29" s="4"/>
      <c r="G29" s="14"/>
      <c r="J29" s="4"/>
      <c r="K29" s="4"/>
    </row>
    <row r="30" spans="1:14" x14ac:dyDescent="0.2">
      <c r="A30" s="4"/>
      <c r="B30" s="4"/>
      <c r="C30" s="4"/>
      <c r="D30" s="4"/>
      <c r="E30" s="4"/>
      <c r="G30" s="14"/>
      <c r="J30" s="4"/>
      <c r="K30" s="4"/>
    </row>
    <row r="31" spans="1:14" x14ac:dyDescent="0.2">
      <c r="A31" s="93" t="s">
        <v>125</v>
      </c>
      <c r="B31" s="101"/>
      <c r="C31" s="101"/>
      <c r="D31" s="101"/>
      <c r="E31" s="101"/>
      <c r="F31" s="101"/>
      <c r="G31" s="25"/>
      <c r="H31" s="101"/>
      <c r="I31" s="101"/>
      <c r="J31" s="102"/>
      <c r="K31" s="101"/>
    </row>
    <row r="32" spans="1:14" x14ac:dyDescent="0.2">
      <c r="C32" s="14"/>
      <c r="D32" s="25"/>
      <c r="E32" s="25"/>
      <c r="F32" s="101"/>
      <c r="G32" s="101"/>
      <c r="H32" s="101"/>
      <c r="I32" s="101"/>
      <c r="J32" s="101"/>
      <c r="K32" s="101"/>
    </row>
    <row r="33" spans="1:11" x14ac:dyDescent="0.2">
      <c r="A33" s="93" t="s">
        <v>109</v>
      </c>
      <c r="C33" s="14"/>
      <c r="D33" s="92"/>
      <c r="E33" s="92"/>
      <c r="F33" s="92"/>
      <c r="G33" s="92"/>
      <c r="H33" s="92"/>
      <c r="I33" s="92"/>
      <c r="J33" s="92"/>
      <c r="K33" s="92"/>
    </row>
    <row r="34" spans="1:11" x14ac:dyDescent="0.2">
      <c r="D34" s="4"/>
      <c r="E34" s="4"/>
      <c r="F34" s="4"/>
      <c r="G34" s="4"/>
      <c r="H34" s="4"/>
      <c r="I34" s="4"/>
      <c r="J34" s="4"/>
      <c r="K34" s="4"/>
    </row>
    <row r="35" spans="1:11" ht="15" x14ac:dyDescent="0.25">
      <c r="A35" s="127"/>
      <c r="D35" s="25"/>
      <c r="E35" s="4"/>
      <c r="F35" s="4"/>
      <c r="G35" s="4"/>
      <c r="H35" s="4"/>
      <c r="I35" s="4"/>
      <c r="J35" s="4"/>
      <c r="K35" s="4"/>
    </row>
    <row r="36" spans="1:11" x14ac:dyDescent="0.2">
      <c r="D36" s="4"/>
      <c r="E36" s="4"/>
      <c r="F36" s="4"/>
      <c r="G36" s="4"/>
      <c r="H36" s="4"/>
      <c r="I36" s="4"/>
      <c r="J36" s="4"/>
      <c r="K36" s="4"/>
    </row>
    <row r="37" spans="1:11" x14ac:dyDescent="0.2">
      <c r="D37" s="4"/>
      <c r="E37" s="4"/>
      <c r="F37" s="4"/>
      <c r="G37" s="4"/>
      <c r="H37" s="4"/>
      <c r="I37" s="4"/>
      <c r="J37" s="4"/>
      <c r="K37" s="4"/>
    </row>
    <row r="38" spans="1:11" x14ac:dyDescent="0.2">
      <c r="D38" s="4"/>
      <c r="E38" s="4"/>
      <c r="F38" s="4"/>
      <c r="G38" s="4"/>
      <c r="H38" s="4"/>
      <c r="I38" s="4"/>
      <c r="J38" s="4"/>
      <c r="K38" s="4"/>
    </row>
    <row r="39" spans="1:11" x14ac:dyDescent="0.2">
      <c r="D39" s="4"/>
      <c r="E39" s="4"/>
      <c r="F39" s="4"/>
      <c r="G39" s="4"/>
      <c r="H39" s="4"/>
      <c r="I39" s="4"/>
      <c r="J39" s="4"/>
      <c r="K39" s="4"/>
    </row>
    <row r="40" spans="1:11" x14ac:dyDescent="0.2">
      <c r="D40" s="4"/>
      <c r="E40" s="4"/>
      <c r="F40" s="4"/>
      <c r="G40" s="4"/>
      <c r="H40" s="4"/>
      <c r="I40" s="4"/>
      <c r="J40" s="4"/>
      <c r="K40" s="4"/>
    </row>
    <row r="41" spans="1:11" x14ac:dyDescent="0.2">
      <c r="D41" s="4"/>
      <c r="E41" s="4"/>
      <c r="F41" s="4"/>
      <c r="G41" s="4"/>
      <c r="H41" s="4"/>
      <c r="I41" s="4"/>
      <c r="J41" s="4"/>
      <c r="K41" s="4"/>
    </row>
    <row r="42" spans="1:11" x14ac:dyDescent="0.2">
      <c r="D42" s="4"/>
      <c r="E42" s="4"/>
      <c r="F42" s="4"/>
      <c r="G42" s="4"/>
      <c r="H42" s="4"/>
      <c r="I42" s="4"/>
      <c r="J42" s="4"/>
      <c r="K42" s="4"/>
    </row>
    <row r="43" spans="1:11" x14ac:dyDescent="0.2">
      <c r="D43" s="4"/>
      <c r="E43" s="4"/>
      <c r="F43" s="4"/>
      <c r="G43" s="4"/>
      <c r="H43" s="4"/>
      <c r="I43" s="4"/>
      <c r="J43" s="4"/>
      <c r="K43" s="4"/>
    </row>
    <row r="44" spans="1:11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</row>
    <row r="45" spans="1:11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</row>
  </sheetData>
  <pageMargins left="0.7" right="0.7" top="0.75" bottom="0.75" header="0.3" footer="0.3"/>
  <pageSetup scale="6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71"/>
  <sheetViews>
    <sheetView zoomScale="90" zoomScaleNormal="90" workbookViewId="0">
      <pane xSplit="1" ySplit="6" topLeftCell="B50" activePane="bottomRight" state="frozen"/>
      <selection activeCell="A3" sqref="A3"/>
      <selection pane="topRight" activeCell="A3" sqref="A3"/>
      <selection pane="bottomLeft" activeCell="A3" sqref="A3"/>
      <selection pane="bottomRight" activeCell="A66" sqref="A66"/>
    </sheetView>
  </sheetViews>
  <sheetFormatPr defaultColWidth="12.7109375" defaultRowHeight="15" customHeight="1" x14ac:dyDescent="0.2"/>
  <cols>
    <col min="1" max="1" width="18" style="28" customWidth="1"/>
    <col min="2" max="2" width="15.5703125" style="28" customWidth="1"/>
    <col min="3" max="3" width="3.7109375" style="28" customWidth="1"/>
    <col min="4" max="4" width="15.7109375" style="28" customWidth="1"/>
    <col min="5" max="5" width="3.7109375" style="28" customWidth="1"/>
    <col min="6" max="6" width="15.7109375" style="28" customWidth="1"/>
    <col min="7" max="7" width="3.7109375" style="28" customWidth="1"/>
    <col min="8" max="8" width="15.85546875" style="28" customWidth="1"/>
    <col min="9" max="9" width="3.7109375" style="28" customWidth="1"/>
    <col min="10" max="10" width="16.7109375" style="28" customWidth="1"/>
    <col min="11" max="12" width="12.7109375" style="28"/>
    <col min="13" max="13" width="30.42578125" style="28" customWidth="1"/>
    <col min="14" max="256" width="12.7109375" style="28"/>
    <col min="257" max="257" width="18" style="28" customWidth="1"/>
    <col min="258" max="258" width="15.5703125" style="28" customWidth="1"/>
    <col min="259" max="259" width="3.7109375" style="28" customWidth="1"/>
    <col min="260" max="260" width="15.7109375" style="28" customWidth="1"/>
    <col min="261" max="261" width="3.7109375" style="28" customWidth="1"/>
    <col min="262" max="262" width="15.7109375" style="28" customWidth="1"/>
    <col min="263" max="263" width="3.7109375" style="28" customWidth="1"/>
    <col min="264" max="264" width="15.85546875" style="28" customWidth="1"/>
    <col min="265" max="265" width="3.7109375" style="28" customWidth="1"/>
    <col min="266" max="266" width="16.7109375" style="28" customWidth="1"/>
    <col min="267" max="512" width="12.7109375" style="28"/>
    <col min="513" max="513" width="18" style="28" customWidth="1"/>
    <col min="514" max="514" width="15.5703125" style="28" customWidth="1"/>
    <col min="515" max="515" width="3.7109375" style="28" customWidth="1"/>
    <col min="516" max="516" width="15.7109375" style="28" customWidth="1"/>
    <col min="517" max="517" width="3.7109375" style="28" customWidth="1"/>
    <col min="518" max="518" width="15.7109375" style="28" customWidth="1"/>
    <col min="519" max="519" width="3.7109375" style="28" customWidth="1"/>
    <col min="520" max="520" width="15.85546875" style="28" customWidth="1"/>
    <col min="521" max="521" width="3.7109375" style="28" customWidth="1"/>
    <col min="522" max="522" width="16.7109375" style="28" customWidth="1"/>
    <col min="523" max="768" width="12.7109375" style="28"/>
    <col min="769" max="769" width="18" style="28" customWidth="1"/>
    <col min="770" max="770" width="15.5703125" style="28" customWidth="1"/>
    <col min="771" max="771" width="3.7109375" style="28" customWidth="1"/>
    <col min="772" max="772" width="15.7109375" style="28" customWidth="1"/>
    <col min="773" max="773" width="3.7109375" style="28" customWidth="1"/>
    <col min="774" max="774" width="15.7109375" style="28" customWidth="1"/>
    <col min="775" max="775" width="3.7109375" style="28" customWidth="1"/>
    <col min="776" max="776" width="15.85546875" style="28" customWidth="1"/>
    <col min="777" max="777" width="3.7109375" style="28" customWidth="1"/>
    <col min="778" max="778" width="16.7109375" style="28" customWidth="1"/>
    <col min="779" max="1024" width="12.7109375" style="28"/>
    <col min="1025" max="1025" width="18" style="28" customWidth="1"/>
    <col min="1026" max="1026" width="15.5703125" style="28" customWidth="1"/>
    <col min="1027" max="1027" width="3.7109375" style="28" customWidth="1"/>
    <col min="1028" max="1028" width="15.7109375" style="28" customWidth="1"/>
    <col min="1029" max="1029" width="3.7109375" style="28" customWidth="1"/>
    <col min="1030" max="1030" width="15.7109375" style="28" customWidth="1"/>
    <col min="1031" max="1031" width="3.7109375" style="28" customWidth="1"/>
    <col min="1032" max="1032" width="15.85546875" style="28" customWidth="1"/>
    <col min="1033" max="1033" width="3.7109375" style="28" customWidth="1"/>
    <col min="1034" max="1034" width="16.7109375" style="28" customWidth="1"/>
    <col min="1035" max="1280" width="12.7109375" style="28"/>
    <col min="1281" max="1281" width="18" style="28" customWidth="1"/>
    <col min="1282" max="1282" width="15.5703125" style="28" customWidth="1"/>
    <col min="1283" max="1283" width="3.7109375" style="28" customWidth="1"/>
    <col min="1284" max="1284" width="15.7109375" style="28" customWidth="1"/>
    <col min="1285" max="1285" width="3.7109375" style="28" customWidth="1"/>
    <col min="1286" max="1286" width="15.7109375" style="28" customWidth="1"/>
    <col min="1287" max="1287" width="3.7109375" style="28" customWidth="1"/>
    <col min="1288" max="1288" width="15.85546875" style="28" customWidth="1"/>
    <col min="1289" max="1289" width="3.7109375" style="28" customWidth="1"/>
    <col min="1290" max="1290" width="16.7109375" style="28" customWidth="1"/>
    <col min="1291" max="1536" width="12.7109375" style="28"/>
    <col min="1537" max="1537" width="18" style="28" customWidth="1"/>
    <col min="1538" max="1538" width="15.5703125" style="28" customWidth="1"/>
    <col min="1539" max="1539" width="3.7109375" style="28" customWidth="1"/>
    <col min="1540" max="1540" width="15.7109375" style="28" customWidth="1"/>
    <col min="1541" max="1541" width="3.7109375" style="28" customWidth="1"/>
    <col min="1542" max="1542" width="15.7109375" style="28" customWidth="1"/>
    <col min="1543" max="1543" width="3.7109375" style="28" customWidth="1"/>
    <col min="1544" max="1544" width="15.85546875" style="28" customWidth="1"/>
    <col min="1545" max="1545" width="3.7109375" style="28" customWidth="1"/>
    <col min="1546" max="1546" width="16.7109375" style="28" customWidth="1"/>
    <col min="1547" max="1792" width="12.7109375" style="28"/>
    <col min="1793" max="1793" width="18" style="28" customWidth="1"/>
    <col min="1794" max="1794" width="15.5703125" style="28" customWidth="1"/>
    <col min="1795" max="1795" width="3.7109375" style="28" customWidth="1"/>
    <col min="1796" max="1796" width="15.7109375" style="28" customWidth="1"/>
    <col min="1797" max="1797" width="3.7109375" style="28" customWidth="1"/>
    <col min="1798" max="1798" width="15.7109375" style="28" customWidth="1"/>
    <col min="1799" max="1799" width="3.7109375" style="28" customWidth="1"/>
    <col min="1800" max="1800" width="15.85546875" style="28" customWidth="1"/>
    <col min="1801" max="1801" width="3.7109375" style="28" customWidth="1"/>
    <col min="1802" max="1802" width="16.7109375" style="28" customWidth="1"/>
    <col min="1803" max="2048" width="12.7109375" style="28"/>
    <col min="2049" max="2049" width="18" style="28" customWidth="1"/>
    <col min="2050" max="2050" width="15.5703125" style="28" customWidth="1"/>
    <col min="2051" max="2051" width="3.7109375" style="28" customWidth="1"/>
    <col min="2052" max="2052" width="15.7109375" style="28" customWidth="1"/>
    <col min="2053" max="2053" width="3.7109375" style="28" customWidth="1"/>
    <col min="2054" max="2054" width="15.7109375" style="28" customWidth="1"/>
    <col min="2055" max="2055" width="3.7109375" style="28" customWidth="1"/>
    <col min="2056" max="2056" width="15.85546875" style="28" customWidth="1"/>
    <col min="2057" max="2057" width="3.7109375" style="28" customWidth="1"/>
    <col min="2058" max="2058" width="16.7109375" style="28" customWidth="1"/>
    <col min="2059" max="2304" width="12.7109375" style="28"/>
    <col min="2305" max="2305" width="18" style="28" customWidth="1"/>
    <col min="2306" max="2306" width="15.5703125" style="28" customWidth="1"/>
    <col min="2307" max="2307" width="3.7109375" style="28" customWidth="1"/>
    <col min="2308" max="2308" width="15.7109375" style="28" customWidth="1"/>
    <col min="2309" max="2309" width="3.7109375" style="28" customWidth="1"/>
    <col min="2310" max="2310" width="15.7109375" style="28" customWidth="1"/>
    <col min="2311" max="2311" width="3.7109375" style="28" customWidth="1"/>
    <col min="2312" max="2312" width="15.85546875" style="28" customWidth="1"/>
    <col min="2313" max="2313" width="3.7109375" style="28" customWidth="1"/>
    <col min="2314" max="2314" width="16.7109375" style="28" customWidth="1"/>
    <col min="2315" max="2560" width="12.7109375" style="28"/>
    <col min="2561" max="2561" width="18" style="28" customWidth="1"/>
    <col min="2562" max="2562" width="15.5703125" style="28" customWidth="1"/>
    <col min="2563" max="2563" width="3.7109375" style="28" customWidth="1"/>
    <col min="2564" max="2564" width="15.7109375" style="28" customWidth="1"/>
    <col min="2565" max="2565" width="3.7109375" style="28" customWidth="1"/>
    <col min="2566" max="2566" width="15.7109375" style="28" customWidth="1"/>
    <col min="2567" max="2567" width="3.7109375" style="28" customWidth="1"/>
    <col min="2568" max="2568" width="15.85546875" style="28" customWidth="1"/>
    <col min="2569" max="2569" width="3.7109375" style="28" customWidth="1"/>
    <col min="2570" max="2570" width="16.7109375" style="28" customWidth="1"/>
    <col min="2571" max="2816" width="12.7109375" style="28"/>
    <col min="2817" max="2817" width="18" style="28" customWidth="1"/>
    <col min="2818" max="2818" width="15.5703125" style="28" customWidth="1"/>
    <col min="2819" max="2819" width="3.7109375" style="28" customWidth="1"/>
    <col min="2820" max="2820" width="15.7109375" style="28" customWidth="1"/>
    <col min="2821" max="2821" width="3.7109375" style="28" customWidth="1"/>
    <col min="2822" max="2822" width="15.7109375" style="28" customWidth="1"/>
    <col min="2823" max="2823" width="3.7109375" style="28" customWidth="1"/>
    <col min="2824" max="2824" width="15.85546875" style="28" customWidth="1"/>
    <col min="2825" max="2825" width="3.7109375" style="28" customWidth="1"/>
    <col min="2826" max="2826" width="16.7109375" style="28" customWidth="1"/>
    <col min="2827" max="3072" width="12.7109375" style="28"/>
    <col min="3073" max="3073" width="18" style="28" customWidth="1"/>
    <col min="3074" max="3074" width="15.5703125" style="28" customWidth="1"/>
    <col min="3075" max="3075" width="3.7109375" style="28" customWidth="1"/>
    <col min="3076" max="3076" width="15.7109375" style="28" customWidth="1"/>
    <col min="3077" max="3077" width="3.7109375" style="28" customWidth="1"/>
    <col min="3078" max="3078" width="15.7109375" style="28" customWidth="1"/>
    <col min="3079" max="3079" width="3.7109375" style="28" customWidth="1"/>
    <col min="3080" max="3080" width="15.85546875" style="28" customWidth="1"/>
    <col min="3081" max="3081" width="3.7109375" style="28" customWidth="1"/>
    <col min="3082" max="3082" width="16.7109375" style="28" customWidth="1"/>
    <col min="3083" max="3328" width="12.7109375" style="28"/>
    <col min="3329" max="3329" width="18" style="28" customWidth="1"/>
    <col min="3330" max="3330" width="15.5703125" style="28" customWidth="1"/>
    <col min="3331" max="3331" width="3.7109375" style="28" customWidth="1"/>
    <col min="3332" max="3332" width="15.7109375" style="28" customWidth="1"/>
    <col min="3333" max="3333" width="3.7109375" style="28" customWidth="1"/>
    <col min="3334" max="3334" width="15.7109375" style="28" customWidth="1"/>
    <col min="3335" max="3335" width="3.7109375" style="28" customWidth="1"/>
    <col min="3336" max="3336" width="15.85546875" style="28" customWidth="1"/>
    <col min="3337" max="3337" width="3.7109375" style="28" customWidth="1"/>
    <col min="3338" max="3338" width="16.7109375" style="28" customWidth="1"/>
    <col min="3339" max="3584" width="12.7109375" style="28"/>
    <col min="3585" max="3585" width="18" style="28" customWidth="1"/>
    <col min="3586" max="3586" width="15.5703125" style="28" customWidth="1"/>
    <col min="3587" max="3587" width="3.7109375" style="28" customWidth="1"/>
    <col min="3588" max="3588" width="15.7109375" style="28" customWidth="1"/>
    <col min="3589" max="3589" width="3.7109375" style="28" customWidth="1"/>
    <col min="3590" max="3590" width="15.7109375" style="28" customWidth="1"/>
    <col min="3591" max="3591" width="3.7109375" style="28" customWidth="1"/>
    <col min="3592" max="3592" width="15.85546875" style="28" customWidth="1"/>
    <col min="3593" max="3593" width="3.7109375" style="28" customWidth="1"/>
    <col min="3594" max="3594" width="16.7109375" style="28" customWidth="1"/>
    <col min="3595" max="3840" width="12.7109375" style="28"/>
    <col min="3841" max="3841" width="18" style="28" customWidth="1"/>
    <col min="3842" max="3842" width="15.5703125" style="28" customWidth="1"/>
    <col min="3843" max="3843" width="3.7109375" style="28" customWidth="1"/>
    <col min="3844" max="3844" width="15.7109375" style="28" customWidth="1"/>
    <col min="3845" max="3845" width="3.7109375" style="28" customWidth="1"/>
    <col min="3846" max="3846" width="15.7109375" style="28" customWidth="1"/>
    <col min="3847" max="3847" width="3.7109375" style="28" customWidth="1"/>
    <col min="3848" max="3848" width="15.85546875" style="28" customWidth="1"/>
    <col min="3849" max="3849" width="3.7109375" style="28" customWidth="1"/>
    <col min="3850" max="3850" width="16.7109375" style="28" customWidth="1"/>
    <col min="3851" max="4096" width="12.7109375" style="28"/>
    <col min="4097" max="4097" width="18" style="28" customWidth="1"/>
    <col min="4098" max="4098" width="15.5703125" style="28" customWidth="1"/>
    <col min="4099" max="4099" width="3.7109375" style="28" customWidth="1"/>
    <col min="4100" max="4100" width="15.7109375" style="28" customWidth="1"/>
    <col min="4101" max="4101" width="3.7109375" style="28" customWidth="1"/>
    <col min="4102" max="4102" width="15.7109375" style="28" customWidth="1"/>
    <col min="4103" max="4103" width="3.7109375" style="28" customWidth="1"/>
    <col min="4104" max="4104" width="15.85546875" style="28" customWidth="1"/>
    <col min="4105" max="4105" width="3.7109375" style="28" customWidth="1"/>
    <col min="4106" max="4106" width="16.7109375" style="28" customWidth="1"/>
    <col min="4107" max="4352" width="12.7109375" style="28"/>
    <col min="4353" max="4353" width="18" style="28" customWidth="1"/>
    <col min="4354" max="4354" width="15.5703125" style="28" customWidth="1"/>
    <col min="4355" max="4355" width="3.7109375" style="28" customWidth="1"/>
    <col min="4356" max="4356" width="15.7109375" style="28" customWidth="1"/>
    <col min="4357" max="4357" width="3.7109375" style="28" customWidth="1"/>
    <col min="4358" max="4358" width="15.7109375" style="28" customWidth="1"/>
    <col min="4359" max="4359" width="3.7109375" style="28" customWidth="1"/>
    <col min="4360" max="4360" width="15.85546875" style="28" customWidth="1"/>
    <col min="4361" max="4361" width="3.7109375" style="28" customWidth="1"/>
    <col min="4362" max="4362" width="16.7109375" style="28" customWidth="1"/>
    <col min="4363" max="4608" width="12.7109375" style="28"/>
    <col min="4609" max="4609" width="18" style="28" customWidth="1"/>
    <col min="4610" max="4610" width="15.5703125" style="28" customWidth="1"/>
    <col min="4611" max="4611" width="3.7109375" style="28" customWidth="1"/>
    <col min="4612" max="4612" width="15.7109375" style="28" customWidth="1"/>
    <col min="4613" max="4613" width="3.7109375" style="28" customWidth="1"/>
    <col min="4614" max="4614" width="15.7109375" style="28" customWidth="1"/>
    <col min="4615" max="4615" width="3.7109375" style="28" customWidth="1"/>
    <col min="4616" max="4616" width="15.85546875" style="28" customWidth="1"/>
    <col min="4617" max="4617" width="3.7109375" style="28" customWidth="1"/>
    <col min="4618" max="4618" width="16.7109375" style="28" customWidth="1"/>
    <col min="4619" max="4864" width="12.7109375" style="28"/>
    <col min="4865" max="4865" width="18" style="28" customWidth="1"/>
    <col min="4866" max="4866" width="15.5703125" style="28" customWidth="1"/>
    <col min="4867" max="4867" width="3.7109375" style="28" customWidth="1"/>
    <col min="4868" max="4868" width="15.7109375" style="28" customWidth="1"/>
    <col min="4869" max="4869" width="3.7109375" style="28" customWidth="1"/>
    <col min="4870" max="4870" width="15.7109375" style="28" customWidth="1"/>
    <col min="4871" max="4871" width="3.7109375" style="28" customWidth="1"/>
    <col min="4872" max="4872" width="15.85546875" style="28" customWidth="1"/>
    <col min="4873" max="4873" width="3.7109375" style="28" customWidth="1"/>
    <col min="4874" max="4874" width="16.7109375" style="28" customWidth="1"/>
    <col min="4875" max="5120" width="12.7109375" style="28"/>
    <col min="5121" max="5121" width="18" style="28" customWidth="1"/>
    <col min="5122" max="5122" width="15.5703125" style="28" customWidth="1"/>
    <col min="5123" max="5123" width="3.7109375" style="28" customWidth="1"/>
    <col min="5124" max="5124" width="15.7109375" style="28" customWidth="1"/>
    <col min="5125" max="5125" width="3.7109375" style="28" customWidth="1"/>
    <col min="5126" max="5126" width="15.7109375" style="28" customWidth="1"/>
    <col min="5127" max="5127" width="3.7109375" style="28" customWidth="1"/>
    <col min="5128" max="5128" width="15.85546875" style="28" customWidth="1"/>
    <col min="5129" max="5129" width="3.7109375" style="28" customWidth="1"/>
    <col min="5130" max="5130" width="16.7109375" style="28" customWidth="1"/>
    <col min="5131" max="5376" width="12.7109375" style="28"/>
    <col min="5377" max="5377" width="18" style="28" customWidth="1"/>
    <col min="5378" max="5378" width="15.5703125" style="28" customWidth="1"/>
    <col min="5379" max="5379" width="3.7109375" style="28" customWidth="1"/>
    <col min="5380" max="5380" width="15.7109375" style="28" customWidth="1"/>
    <col min="5381" max="5381" width="3.7109375" style="28" customWidth="1"/>
    <col min="5382" max="5382" width="15.7109375" style="28" customWidth="1"/>
    <col min="5383" max="5383" width="3.7109375" style="28" customWidth="1"/>
    <col min="5384" max="5384" width="15.85546875" style="28" customWidth="1"/>
    <col min="5385" max="5385" width="3.7109375" style="28" customWidth="1"/>
    <col min="5386" max="5386" width="16.7109375" style="28" customWidth="1"/>
    <col min="5387" max="5632" width="12.7109375" style="28"/>
    <col min="5633" max="5633" width="18" style="28" customWidth="1"/>
    <col min="5634" max="5634" width="15.5703125" style="28" customWidth="1"/>
    <col min="5635" max="5635" width="3.7109375" style="28" customWidth="1"/>
    <col min="5636" max="5636" width="15.7109375" style="28" customWidth="1"/>
    <col min="5637" max="5637" width="3.7109375" style="28" customWidth="1"/>
    <col min="5638" max="5638" width="15.7109375" style="28" customWidth="1"/>
    <col min="5639" max="5639" width="3.7109375" style="28" customWidth="1"/>
    <col min="5640" max="5640" width="15.85546875" style="28" customWidth="1"/>
    <col min="5641" max="5641" width="3.7109375" style="28" customWidth="1"/>
    <col min="5642" max="5642" width="16.7109375" style="28" customWidth="1"/>
    <col min="5643" max="5888" width="12.7109375" style="28"/>
    <col min="5889" max="5889" width="18" style="28" customWidth="1"/>
    <col min="5890" max="5890" width="15.5703125" style="28" customWidth="1"/>
    <col min="5891" max="5891" width="3.7109375" style="28" customWidth="1"/>
    <col min="5892" max="5892" width="15.7109375" style="28" customWidth="1"/>
    <col min="5893" max="5893" width="3.7109375" style="28" customWidth="1"/>
    <col min="5894" max="5894" width="15.7109375" style="28" customWidth="1"/>
    <col min="5895" max="5895" width="3.7109375" style="28" customWidth="1"/>
    <col min="5896" max="5896" width="15.85546875" style="28" customWidth="1"/>
    <col min="5897" max="5897" width="3.7109375" style="28" customWidth="1"/>
    <col min="5898" max="5898" width="16.7109375" style="28" customWidth="1"/>
    <col min="5899" max="6144" width="12.7109375" style="28"/>
    <col min="6145" max="6145" width="18" style="28" customWidth="1"/>
    <col min="6146" max="6146" width="15.5703125" style="28" customWidth="1"/>
    <col min="6147" max="6147" width="3.7109375" style="28" customWidth="1"/>
    <col min="6148" max="6148" width="15.7109375" style="28" customWidth="1"/>
    <col min="6149" max="6149" width="3.7109375" style="28" customWidth="1"/>
    <col min="6150" max="6150" width="15.7109375" style="28" customWidth="1"/>
    <col min="6151" max="6151" width="3.7109375" style="28" customWidth="1"/>
    <col min="6152" max="6152" width="15.85546875" style="28" customWidth="1"/>
    <col min="6153" max="6153" width="3.7109375" style="28" customWidth="1"/>
    <col min="6154" max="6154" width="16.7109375" style="28" customWidth="1"/>
    <col min="6155" max="6400" width="12.7109375" style="28"/>
    <col min="6401" max="6401" width="18" style="28" customWidth="1"/>
    <col min="6402" max="6402" width="15.5703125" style="28" customWidth="1"/>
    <col min="6403" max="6403" width="3.7109375" style="28" customWidth="1"/>
    <col min="6404" max="6404" width="15.7109375" style="28" customWidth="1"/>
    <col min="6405" max="6405" width="3.7109375" style="28" customWidth="1"/>
    <col min="6406" max="6406" width="15.7109375" style="28" customWidth="1"/>
    <col min="6407" max="6407" width="3.7109375" style="28" customWidth="1"/>
    <col min="6408" max="6408" width="15.85546875" style="28" customWidth="1"/>
    <col min="6409" max="6409" width="3.7109375" style="28" customWidth="1"/>
    <col min="6410" max="6410" width="16.7109375" style="28" customWidth="1"/>
    <col min="6411" max="6656" width="12.7109375" style="28"/>
    <col min="6657" max="6657" width="18" style="28" customWidth="1"/>
    <col min="6658" max="6658" width="15.5703125" style="28" customWidth="1"/>
    <col min="6659" max="6659" width="3.7109375" style="28" customWidth="1"/>
    <col min="6660" max="6660" width="15.7109375" style="28" customWidth="1"/>
    <col min="6661" max="6661" width="3.7109375" style="28" customWidth="1"/>
    <col min="6662" max="6662" width="15.7109375" style="28" customWidth="1"/>
    <col min="6663" max="6663" width="3.7109375" style="28" customWidth="1"/>
    <col min="6664" max="6664" width="15.85546875" style="28" customWidth="1"/>
    <col min="6665" max="6665" width="3.7109375" style="28" customWidth="1"/>
    <col min="6666" max="6666" width="16.7109375" style="28" customWidth="1"/>
    <col min="6667" max="6912" width="12.7109375" style="28"/>
    <col min="6913" max="6913" width="18" style="28" customWidth="1"/>
    <col min="6914" max="6914" width="15.5703125" style="28" customWidth="1"/>
    <col min="6915" max="6915" width="3.7109375" style="28" customWidth="1"/>
    <col min="6916" max="6916" width="15.7109375" style="28" customWidth="1"/>
    <col min="6917" max="6917" width="3.7109375" style="28" customWidth="1"/>
    <col min="6918" max="6918" width="15.7109375" style="28" customWidth="1"/>
    <col min="6919" max="6919" width="3.7109375" style="28" customWidth="1"/>
    <col min="6920" max="6920" width="15.85546875" style="28" customWidth="1"/>
    <col min="6921" max="6921" width="3.7109375" style="28" customWidth="1"/>
    <col min="6922" max="6922" width="16.7109375" style="28" customWidth="1"/>
    <col min="6923" max="7168" width="12.7109375" style="28"/>
    <col min="7169" max="7169" width="18" style="28" customWidth="1"/>
    <col min="7170" max="7170" width="15.5703125" style="28" customWidth="1"/>
    <col min="7171" max="7171" width="3.7109375" style="28" customWidth="1"/>
    <col min="7172" max="7172" width="15.7109375" style="28" customWidth="1"/>
    <col min="7173" max="7173" width="3.7109375" style="28" customWidth="1"/>
    <col min="7174" max="7174" width="15.7109375" style="28" customWidth="1"/>
    <col min="7175" max="7175" width="3.7109375" style="28" customWidth="1"/>
    <col min="7176" max="7176" width="15.85546875" style="28" customWidth="1"/>
    <col min="7177" max="7177" width="3.7109375" style="28" customWidth="1"/>
    <col min="7178" max="7178" width="16.7109375" style="28" customWidth="1"/>
    <col min="7179" max="7424" width="12.7109375" style="28"/>
    <col min="7425" max="7425" width="18" style="28" customWidth="1"/>
    <col min="7426" max="7426" width="15.5703125" style="28" customWidth="1"/>
    <col min="7427" max="7427" width="3.7109375" style="28" customWidth="1"/>
    <col min="7428" max="7428" width="15.7109375" style="28" customWidth="1"/>
    <col min="7429" max="7429" width="3.7109375" style="28" customWidth="1"/>
    <col min="7430" max="7430" width="15.7109375" style="28" customWidth="1"/>
    <col min="7431" max="7431" width="3.7109375" style="28" customWidth="1"/>
    <col min="7432" max="7432" width="15.85546875" style="28" customWidth="1"/>
    <col min="7433" max="7433" width="3.7109375" style="28" customWidth="1"/>
    <col min="7434" max="7434" width="16.7109375" style="28" customWidth="1"/>
    <col min="7435" max="7680" width="12.7109375" style="28"/>
    <col min="7681" max="7681" width="18" style="28" customWidth="1"/>
    <col min="7682" max="7682" width="15.5703125" style="28" customWidth="1"/>
    <col min="7683" max="7683" width="3.7109375" style="28" customWidth="1"/>
    <col min="7684" max="7684" width="15.7109375" style="28" customWidth="1"/>
    <col min="7685" max="7685" width="3.7109375" style="28" customWidth="1"/>
    <col min="7686" max="7686" width="15.7109375" style="28" customWidth="1"/>
    <col min="7687" max="7687" width="3.7109375" style="28" customWidth="1"/>
    <col min="7688" max="7688" width="15.85546875" style="28" customWidth="1"/>
    <col min="7689" max="7689" width="3.7109375" style="28" customWidth="1"/>
    <col min="7690" max="7690" width="16.7109375" style="28" customWidth="1"/>
    <col min="7691" max="7936" width="12.7109375" style="28"/>
    <col min="7937" max="7937" width="18" style="28" customWidth="1"/>
    <col min="7938" max="7938" width="15.5703125" style="28" customWidth="1"/>
    <col min="7939" max="7939" width="3.7109375" style="28" customWidth="1"/>
    <col min="7940" max="7940" width="15.7109375" style="28" customWidth="1"/>
    <col min="7941" max="7941" width="3.7109375" style="28" customWidth="1"/>
    <col min="7942" max="7942" width="15.7109375" style="28" customWidth="1"/>
    <col min="7943" max="7943" width="3.7109375" style="28" customWidth="1"/>
    <col min="7944" max="7944" width="15.85546875" style="28" customWidth="1"/>
    <col min="7945" max="7945" width="3.7109375" style="28" customWidth="1"/>
    <col min="7946" max="7946" width="16.7109375" style="28" customWidth="1"/>
    <col min="7947" max="8192" width="12.7109375" style="28"/>
    <col min="8193" max="8193" width="18" style="28" customWidth="1"/>
    <col min="8194" max="8194" width="15.5703125" style="28" customWidth="1"/>
    <col min="8195" max="8195" width="3.7109375" style="28" customWidth="1"/>
    <col min="8196" max="8196" width="15.7109375" style="28" customWidth="1"/>
    <col min="8197" max="8197" width="3.7109375" style="28" customWidth="1"/>
    <col min="8198" max="8198" width="15.7109375" style="28" customWidth="1"/>
    <col min="8199" max="8199" width="3.7109375" style="28" customWidth="1"/>
    <col min="8200" max="8200" width="15.85546875" style="28" customWidth="1"/>
    <col min="8201" max="8201" width="3.7109375" style="28" customWidth="1"/>
    <col min="8202" max="8202" width="16.7109375" style="28" customWidth="1"/>
    <col min="8203" max="8448" width="12.7109375" style="28"/>
    <col min="8449" max="8449" width="18" style="28" customWidth="1"/>
    <col min="8450" max="8450" width="15.5703125" style="28" customWidth="1"/>
    <col min="8451" max="8451" width="3.7109375" style="28" customWidth="1"/>
    <col min="8452" max="8452" width="15.7109375" style="28" customWidth="1"/>
    <col min="8453" max="8453" width="3.7109375" style="28" customWidth="1"/>
    <col min="8454" max="8454" width="15.7109375" style="28" customWidth="1"/>
    <col min="8455" max="8455" width="3.7109375" style="28" customWidth="1"/>
    <col min="8456" max="8456" width="15.85546875" style="28" customWidth="1"/>
    <col min="8457" max="8457" width="3.7109375" style="28" customWidth="1"/>
    <col min="8458" max="8458" width="16.7109375" style="28" customWidth="1"/>
    <col min="8459" max="8704" width="12.7109375" style="28"/>
    <col min="8705" max="8705" width="18" style="28" customWidth="1"/>
    <col min="8706" max="8706" width="15.5703125" style="28" customWidth="1"/>
    <col min="8707" max="8707" width="3.7109375" style="28" customWidth="1"/>
    <col min="8708" max="8708" width="15.7109375" style="28" customWidth="1"/>
    <col min="8709" max="8709" width="3.7109375" style="28" customWidth="1"/>
    <col min="8710" max="8710" width="15.7109375" style="28" customWidth="1"/>
    <col min="8711" max="8711" width="3.7109375" style="28" customWidth="1"/>
    <col min="8712" max="8712" width="15.85546875" style="28" customWidth="1"/>
    <col min="8713" max="8713" width="3.7109375" style="28" customWidth="1"/>
    <col min="8714" max="8714" width="16.7109375" style="28" customWidth="1"/>
    <col min="8715" max="8960" width="12.7109375" style="28"/>
    <col min="8961" max="8961" width="18" style="28" customWidth="1"/>
    <col min="8962" max="8962" width="15.5703125" style="28" customWidth="1"/>
    <col min="8963" max="8963" width="3.7109375" style="28" customWidth="1"/>
    <col min="8964" max="8964" width="15.7109375" style="28" customWidth="1"/>
    <col min="8965" max="8965" width="3.7109375" style="28" customWidth="1"/>
    <col min="8966" max="8966" width="15.7109375" style="28" customWidth="1"/>
    <col min="8967" max="8967" width="3.7109375" style="28" customWidth="1"/>
    <col min="8968" max="8968" width="15.85546875" style="28" customWidth="1"/>
    <col min="8969" max="8969" width="3.7109375" style="28" customWidth="1"/>
    <col min="8970" max="8970" width="16.7109375" style="28" customWidth="1"/>
    <col min="8971" max="9216" width="12.7109375" style="28"/>
    <col min="9217" max="9217" width="18" style="28" customWidth="1"/>
    <col min="9218" max="9218" width="15.5703125" style="28" customWidth="1"/>
    <col min="9219" max="9219" width="3.7109375" style="28" customWidth="1"/>
    <col min="9220" max="9220" width="15.7109375" style="28" customWidth="1"/>
    <col min="9221" max="9221" width="3.7109375" style="28" customWidth="1"/>
    <col min="9222" max="9222" width="15.7109375" style="28" customWidth="1"/>
    <col min="9223" max="9223" width="3.7109375" style="28" customWidth="1"/>
    <col min="9224" max="9224" width="15.85546875" style="28" customWidth="1"/>
    <col min="9225" max="9225" width="3.7109375" style="28" customWidth="1"/>
    <col min="9226" max="9226" width="16.7109375" style="28" customWidth="1"/>
    <col min="9227" max="9472" width="12.7109375" style="28"/>
    <col min="9473" max="9473" width="18" style="28" customWidth="1"/>
    <col min="9474" max="9474" width="15.5703125" style="28" customWidth="1"/>
    <col min="9475" max="9475" width="3.7109375" style="28" customWidth="1"/>
    <col min="9476" max="9476" width="15.7109375" style="28" customWidth="1"/>
    <col min="9477" max="9477" width="3.7109375" style="28" customWidth="1"/>
    <col min="9478" max="9478" width="15.7109375" style="28" customWidth="1"/>
    <col min="9479" max="9479" width="3.7109375" style="28" customWidth="1"/>
    <col min="9480" max="9480" width="15.85546875" style="28" customWidth="1"/>
    <col min="9481" max="9481" width="3.7109375" style="28" customWidth="1"/>
    <col min="9482" max="9482" width="16.7109375" style="28" customWidth="1"/>
    <col min="9483" max="9728" width="12.7109375" style="28"/>
    <col min="9729" max="9729" width="18" style="28" customWidth="1"/>
    <col min="9730" max="9730" width="15.5703125" style="28" customWidth="1"/>
    <col min="9731" max="9731" width="3.7109375" style="28" customWidth="1"/>
    <col min="9732" max="9732" width="15.7109375" style="28" customWidth="1"/>
    <col min="9733" max="9733" width="3.7109375" style="28" customWidth="1"/>
    <col min="9734" max="9734" width="15.7109375" style="28" customWidth="1"/>
    <col min="9735" max="9735" width="3.7109375" style="28" customWidth="1"/>
    <col min="9736" max="9736" width="15.85546875" style="28" customWidth="1"/>
    <col min="9737" max="9737" width="3.7109375" style="28" customWidth="1"/>
    <col min="9738" max="9738" width="16.7109375" style="28" customWidth="1"/>
    <col min="9739" max="9984" width="12.7109375" style="28"/>
    <col min="9985" max="9985" width="18" style="28" customWidth="1"/>
    <col min="9986" max="9986" width="15.5703125" style="28" customWidth="1"/>
    <col min="9987" max="9987" width="3.7109375" style="28" customWidth="1"/>
    <col min="9988" max="9988" width="15.7109375" style="28" customWidth="1"/>
    <col min="9989" max="9989" width="3.7109375" style="28" customWidth="1"/>
    <col min="9990" max="9990" width="15.7109375" style="28" customWidth="1"/>
    <col min="9991" max="9991" width="3.7109375" style="28" customWidth="1"/>
    <col min="9992" max="9992" width="15.85546875" style="28" customWidth="1"/>
    <col min="9993" max="9993" width="3.7109375" style="28" customWidth="1"/>
    <col min="9994" max="9994" width="16.7109375" style="28" customWidth="1"/>
    <col min="9995" max="10240" width="12.7109375" style="28"/>
    <col min="10241" max="10241" width="18" style="28" customWidth="1"/>
    <col min="10242" max="10242" width="15.5703125" style="28" customWidth="1"/>
    <col min="10243" max="10243" width="3.7109375" style="28" customWidth="1"/>
    <col min="10244" max="10244" width="15.7109375" style="28" customWidth="1"/>
    <col min="10245" max="10245" width="3.7109375" style="28" customWidth="1"/>
    <col min="10246" max="10246" width="15.7109375" style="28" customWidth="1"/>
    <col min="10247" max="10247" width="3.7109375" style="28" customWidth="1"/>
    <col min="10248" max="10248" width="15.85546875" style="28" customWidth="1"/>
    <col min="10249" max="10249" width="3.7109375" style="28" customWidth="1"/>
    <col min="10250" max="10250" width="16.7109375" style="28" customWidth="1"/>
    <col min="10251" max="10496" width="12.7109375" style="28"/>
    <col min="10497" max="10497" width="18" style="28" customWidth="1"/>
    <col min="10498" max="10498" width="15.5703125" style="28" customWidth="1"/>
    <col min="10499" max="10499" width="3.7109375" style="28" customWidth="1"/>
    <col min="10500" max="10500" width="15.7109375" style="28" customWidth="1"/>
    <col min="10501" max="10501" width="3.7109375" style="28" customWidth="1"/>
    <col min="10502" max="10502" width="15.7109375" style="28" customWidth="1"/>
    <col min="10503" max="10503" width="3.7109375" style="28" customWidth="1"/>
    <col min="10504" max="10504" width="15.85546875" style="28" customWidth="1"/>
    <col min="10505" max="10505" width="3.7109375" style="28" customWidth="1"/>
    <col min="10506" max="10506" width="16.7109375" style="28" customWidth="1"/>
    <col min="10507" max="10752" width="12.7109375" style="28"/>
    <col min="10753" max="10753" width="18" style="28" customWidth="1"/>
    <col min="10754" max="10754" width="15.5703125" style="28" customWidth="1"/>
    <col min="10755" max="10755" width="3.7109375" style="28" customWidth="1"/>
    <col min="10756" max="10756" width="15.7109375" style="28" customWidth="1"/>
    <col min="10757" max="10757" width="3.7109375" style="28" customWidth="1"/>
    <col min="10758" max="10758" width="15.7109375" style="28" customWidth="1"/>
    <col min="10759" max="10759" width="3.7109375" style="28" customWidth="1"/>
    <col min="10760" max="10760" width="15.85546875" style="28" customWidth="1"/>
    <col min="10761" max="10761" width="3.7109375" style="28" customWidth="1"/>
    <col min="10762" max="10762" width="16.7109375" style="28" customWidth="1"/>
    <col min="10763" max="11008" width="12.7109375" style="28"/>
    <col min="11009" max="11009" width="18" style="28" customWidth="1"/>
    <col min="11010" max="11010" width="15.5703125" style="28" customWidth="1"/>
    <col min="11011" max="11011" width="3.7109375" style="28" customWidth="1"/>
    <col min="11012" max="11012" width="15.7109375" style="28" customWidth="1"/>
    <col min="11013" max="11013" width="3.7109375" style="28" customWidth="1"/>
    <col min="11014" max="11014" width="15.7109375" style="28" customWidth="1"/>
    <col min="11015" max="11015" width="3.7109375" style="28" customWidth="1"/>
    <col min="11016" max="11016" width="15.85546875" style="28" customWidth="1"/>
    <col min="11017" max="11017" width="3.7109375" style="28" customWidth="1"/>
    <col min="11018" max="11018" width="16.7109375" style="28" customWidth="1"/>
    <col min="11019" max="11264" width="12.7109375" style="28"/>
    <col min="11265" max="11265" width="18" style="28" customWidth="1"/>
    <col min="11266" max="11266" width="15.5703125" style="28" customWidth="1"/>
    <col min="11267" max="11267" width="3.7109375" style="28" customWidth="1"/>
    <col min="11268" max="11268" width="15.7109375" style="28" customWidth="1"/>
    <col min="11269" max="11269" width="3.7109375" style="28" customWidth="1"/>
    <col min="11270" max="11270" width="15.7109375" style="28" customWidth="1"/>
    <col min="11271" max="11271" width="3.7109375" style="28" customWidth="1"/>
    <col min="11272" max="11272" width="15.85546875" style="28" customWidth="1"/>
    <col min="11273" max="11273" width="3.7109375" style="28" customWidth="1"/>
    <col min="11274" max="11274" width="16.7109375" style="28" customWidth="1"/>
    <col min="11275" max="11520" width="12.7109375" style="28"/>
    <col min="11521" max="11521" width="18" style="28" customWidth="1"/>
    <col min="11522" max="11522" width="15.5703125" style="28" customWidth="1"/>
    <col min="11523" max="11523" width="3.7109375" style="28" customWidth="1"/>
    <col min="11524" max="11524" width="15.7109375" style="28" customWidth="1"/>
    <col min="11525" max="11525" width="3.7109375" style="28" customWidth="1"/>
    <col min="11526" max="11526" width="15.7109375" style="28" customWidth="1"/>
    <col min="11527" max="11527" width="3.7109375" style="28" customWidth="1"/>
    <col min="11528" max="11528" width="15.85546875" style="28" customWidth="1"/>
    <col min="11529" max="11529" width="3.7109375" style="28" customWidth="1"/>
    <col min="11530" max="11530" width="16.7109375" style="28" customWidth="1"/>
    <col min="11531" max="11776" width="12.7109375" style="28"/>
    <col min="11777" max="11777" width="18" style="28" customWidth="1"/>
    <col min="11778" max="11778" width="15.5703125" style="28" customWidth="1"/>
    <col min="11779" max="11779" width="3.7109375" style="28" customWidth="1"/>
    <col min="11780" max="11780" width="15.7109375" style="28" customWidth="1"/>
    <col min="11781" max="11781" width="3.7109375" style="28" customWidth="1"/>
    <col min="11782" max="11782" width="15.7109375" style="28" customWidth="1"/>
    <col min="11783" max="11783" width="3.7109375" style="28" customWidth="1"/>
    <col min="11784" max="11784" width="15.85546875" style="28" customWidth="1"/>
    <col min="11785" max="11785" width="3.7109375" style="28" customWidth="1"/>
    <col min="11786" max="11786" width="16.7109375" style="28" customWidth="1"/>
    <col min="11787" max="12032" width="12.7109375" style="28"/>
    <col min="12033" max="12033" width="18" style="28" customWidth="1"/>
    <col min="12034" max="12034" width="15.5703125" style="28" customWidth="1"/>
    <col min="12035" max="12035" width="3.7109375" style="28" customWidth="1"/>
    <col min="12036" max="12036" width="15.7109375" style="28" customWidth="1"/>
    <col min="12037" max="12037" width="3.7109375" style="28" customWidth="1"/>
    <col min="12038" max="12038" width="15.7109375" style="28" customWidth="1"/>
    <col min="12039" max="12039" width="3.7109375" style="28" customWidth="1"/>
    <col min="12040" max="12040" width="15.85546875" style="28" customWidth="1"/>
    <col min="12041" max="12041" width="3.7109375" style="28" customWidth="1"/>
    <col min="12042" max="12042" width="16.7109375" style="28" customWidth="1"/>
    <col min="12043" max="12288" width="12.7109375" style="28"/>
    <col min="12289" max="12289" width="18" style="28" customWidth="1"/>
    <col min="12290" max="12290" width="15.5703125" style="28" customWidth="1"/>
    <col min="12291" max="12291" width="3.7109375" style="28" customWidth="1"/>
    <col min="12292" max="12292" width="15.7109375" style="28" customWidth="1"/>
    <col min="12293" max="12293" width="3.7109375" style="28" customWidth="1"/>
    <col min="12294" max="12294" width="15.7109375" style="28" customWidth="1"/>
    <col min="12295" max="12295" width="3.7109375" style="28" customWidth="1"/>
    <col min="12296" max="12296" width="15.85546875" style="28" customWidth="1"/>
    <col min="12297" max="12297" width="3.7109375" style="28" customWidth="1"/>
    <col min="12298" max="12298" width="16.7109375" style="28" customWidth="1"/>
    <col min="12299" max="12544" width="12.7109375" style="28"/>
    <col min="12545" max="12545" width="18" style="28" customWidth="1"/>
    <col min="12546" max="12546" width="15.5703125" style="28" customWidth="1"/>
    <col min="12547" max="12547" width="3.7109375" style="28" customWidth="1"/>
    <col min="12548" max="12548" width="15.7109375" style="28" customWidth="1"/>
    <col min="12549" max="12549" width="3.7109375" style="28" customWidth="1"/>
    <col min="12550" max="12550" width="15.7109375" style="28" customWidth="1"/>
    <col min="12551" max="12551" width="3.7109375" style="28" customWidth="1"/>
    <col min="12552" max="12552" width="15.85546875" style="28" customWidth="1"/>
    <col min="12553" max="12553" width="3.7109375" style="28" customWidth="1"/>
    <col min="12554" max="12554" width="16.7109375" style="28" customWidth="1"/>
    <col min="12555" max="12800" width="12.7109375" style="28"/>
    <col min="12801" max="12801" width="18" style="28" customWidth="1"/>
    <col min="12802" max="12802" width="15.5703125" style="28" customWidth="1"/>
    <col min="12803" max="12803" width="3.7109375" style="28" customWidth="1"/>
    <col min="12804" max="12804" width="15.7109375" style="28" customWidth="1"/>
    <col min="12805" max="12805" width="3.7109375" style="28" customWidth="1"/>
    <col min="12806" max="12806" width="15.7109375" style="28" customWidth="1"/>
    <col min="12807" max="12807" width="3.7109375" style="28" customWidth="1"/>
    <col min="12808" max="12808" width="15.85546875" style="28" customWidth="1"/>
    <col min="12809" max="12809" width="3.7109375" style="28" customWidth="1"/>
    <col min="12810" max="12810" width="16.7109375" style="28" customWidth="1"/>
    <col min="12811" max="13056" width="12.7109375" style="28"/>
    <col min="13057" max="13057" width="18" style="28" customWidth="1"/>
    <col min="13058" max="13058" width="15.5703125" style="28" customWidth="1"/>
    <col min="13059" max="13059" width="3.7109375" style="28" customWidth="1"/>
    <col min="13060" max="13060" width="15.7109375" style="28" customWidth="1"/>
    <col min="13061" max="13061" width="3.7109375" style="28" customWidth="1"/>
    <col min="13062" max="13062" width="15.7109375" style="28" customWidth="1"/>
    <col min="13063" max="13063" width="3.7109375" style="28" customWidth="1"/>
    <col min="13064" max="13064" width="15.85546875" style="28" customWidth="1"/>
    <col min="13065" max="13065" width="3.7109375" style="28" customWidth="1"/>
    <col min="13066" max="13066" width="16.7109375" style="28" customWidth="1"/>
    <col min="13067" max="13312" width="12.7109375" style="28"/>
    <col min="13313" max="13313" width="18" style="28" customWidth="1"/>
    <col min="13314" max="13314" width="15.5703125" style="28" customWidth="1"/>
    <col min="13315" max="13315" width="3.7109375" style="28" customWidth="1"/>
    <col min="13316" max="13316" width="15.7109375" style="28" customWidth="1"/>
    <col min="13317" max="13317" width="3.7109375" style="28" customWidth="1"/>
    <col min="13318" max="13318" width="15.7109375" style="28" customWidth="1"/>
    <col min="13319" max="13319" width="3.7109375" style="28" customWidth="1"/>
    <col min="13320" max="13320" width="15.85546875" style="28" customWidth="1"/>
    <col min="13321" max="13321" width="3.7109375" style="28" customWidth="1"/>
    <col min="13322" max="13322" width="16.7109375" style="28" customWidth="1"/>
    <col min="13323" max="13568" width="12.7109375" style="28"/>
    <col min="13569" max="13569" width="18" style="28" customWidth="1"/>
    <col min="13570" max="13570" width="15.5703125" style="28" customWidth="1"/>
    <col min="13571" max="13571" width="3.7109375" style="28" customWidth="1"/>
    <col min="13572" max="13572" width="15.7109375" style="28" customWidth="1"/>
    <col min="13573" max="13573" width="3.7109375" style="28" customWidth="1"/>
    <col min="13574" max="13574" width="15.7109375" style="28" customWidth="1"/>
    <col min="13575" max="13575" width="3.7109375" style="28" customWidth="1"/>
    <col min="13576" max="13576" width="15.85546875" style="28" customWidth="1"/>
    <col min="13577" max="13577" width="3.7109375" style="28" customWidth="1"/>
    <col min="13578" max="13578" width="16.7109375" style="28" customWidth="1"/>
    <col min="13579" max="13824" width="12.7109375" style="28"/>
    <col min="13825" max="13825" width="18" style="28" customWidth="1"/>
    <col min="13826" max="13826" width="15.5703125" style="28" customWidth="1"/>
    <col min="13827" max="13827" width="3.7109375" style="28" customWidth="1"/>
    <col min="13828" max="13828" width="15.7109375" style="28" customWidth="1"/>
    <col min="13829" max="13829" width="3.7109375" style="28" customWidth="1"/>
    <col min="13830" max="13830" width="15.7109375" style="28" customWidth="1"/>
    <col min="13831" max="13831" width="3.7109375" style="28" customWidth="1"/>
    <col min="13832" max="13832" width="15.85546875" style="28" customWidth="1"/>
    <col min="13833" max="13833" width="3.7109375" style="28" customWidth="1"/>
    <col min="13834" max="13834" width="16.7109375" style="28" customWidth="1"/>
    <col min="13835" max="14080" width="12.7109375" style="28"/>
    <col min="14081" max="14081" width="18" style="28" customWidth="1"/>
    <col min="14082" max="14082" width="15.5703125" style="28" customWidth="1"/>
    <col min="14083" max="14083" width="3.7109375" style="28" customWidth="1"/>
    <col min="14084" max="14084" width="15.7109375" style="28" customWidth="1"/>
    <col min="14085" max="14085" width="3.7109375" style="28" customWidth="1"/>
    <col min="14086" max="14086" width="15.7109375" style="28" customWidth="1"/>
    <col min="14087" max="14087" width="3.7109375" style="28" customWidth="1"/>
    <col min="14088" max="14088" width="15.85546875" style="28" customWidth="1"/>
    <col min="14089" max="14089" width="3.7109375" style="28" customWidth="1"/>
    <col min="14090" max="14090" width="16.7109375" style="28" customWidth="1"/>
    <col min="14091" max="14336" width="12.7109375" style="28"/>
    <col min="14337" max="14337" width="18" style="28" customWidth="1"/>
    <col min="14338" max="14338" width="15.5703125" style="28" customWidth="1"/>
    <col min="14339" max="14339" width="3.7109375" style="28" customWidth="1"/>
    <col min="14340" max="14340" width="15.7109375" style="28" customWidth="1"/>
    <col min="14341" max="14341" width="3.7109375" style="28" customWidth="1"/>
    <col min="14342" max="14342" width="15.7109375" style="28" customWidth="1"/>
    <col min="14343" max="14343" width="3.7109375" style="28" customWidth="1"/>
    <col min="14344" max="14344" width="15.85546875" style="28" customWidth="1"/>
    <col min="14345" max="14345" width="3.7109375" style="28" customWidth="1"/>
    <col min="14346" max="14346" width="16.7109375" style="28" customWidth="1"/>
    <col min="14347" max="14592" width="12.7109375" style="28"/>
    <col min="14593" max="14593" width="18" style="28" customWidth="1"/>
    <col min="14594" max="14594" width="15.5703125" style="28" customWidth="1"/>
    <col min="14595" max="14595" width="3.7109375" style="28" customWidth="1"/>
    <col min="14596" max="14596" width="15.7109375" style="28" customWidth="1"/>
    <col min="14597" max="14597" width="3.7109375" style="28" customWidth="1"/>
    <col min="14598" max="14598" width="15.7109375" style="28" customWidth="1"/>
    <col min="14599" max="14599" width="3.7109375" style="28" customWidth="1"/>
    <col min="14600" max="14600" width="15.85546875" style="28" customWidth="1"/>
    <col min="14601" max="14601" width="3.7109375" style="28" customWidth="1"/>
    <col min="14602" max="14602" width="16.7109375" style="28" customWidth="1"/>
    <col min="14603" max="14848" width="12.7109375" style="28"/>
    <col min="14849" max="14849" width="18" style="28" customWidth="1"/>
    <col min="14850" max="14850" width="15.5703125" style="28" customWidth="1"/>
    <col min="14851" max="14851" width="3.7109375" style="28" customWidth="1"/>
    <col min="14852" max="14852" width="15.7109375" style="28" customWidth="1"/>
    <col min="14853" max="14853" width="3.7109375" style="28" customWidth="1"/>
    <col min="14854" max="14854" width="15.7109375" style="28" customWidth="1"/>
    <col min="14855" max="14855" width="3.7109375" style="28" customWidth="1"/>
    <col min="14856" max="14856" width="15.85546875" style="28" customWidth="1"/>
    <col min="14857" max="14857" width="3.7109375" style="28" customWidth="1"/>
    <col min="14858" max="14858" width="16.7109375" style="28" customWidth="1"/>
    <col min="14859" max="15104" width="12.7109375" style="28"/>
    <col min="15105" max="15105" width="18" style="28" customWidth="1"/>
    <col min="15106" max="15106" width="15.5703125" style="28" customWidth="1"/>
    <col min="15107" max="15107" width="3.7109375" style="28" customWidth="1"/>
    <col min="15108" max="15108" width="15.7109375" style="28" customWidth="1"/>
    <col min="15109" max="15109" width="3.7109375" style="28" customWidth="1"/>
    <col min="15110" max="15110" width="15.7109375" style="28" customWidth="1"/>
    <col min="15111" max="15111" width="3.7109375" style="28" customWidth="1"/>
    <col min="15112" max="15112" width="15.85546875" style="28" customWidth="1"/>
    <col min="15113" max="15113" width="3.7109375" style="28" customWidth="1"/>
    <col min="15114" max="15114" width="16.7109375" style="28" customWidth="1"/>
    <col min="15115" max="15360" width="12.7109375" style="28"/>
    <col min="15361" max="15361" width="18" style="28" customWidth="1"/>
    <col min="15362" max="15362" width="15.5703125" style="28" customWidth="1"/>
    <col min="15363" max="15363" width="3.7109375" style="28" customWidth="1"/>
    <col min="15364" max="15364" width="15.7109375" style="28" customWidth="1"/>
    <col min="15365" max="15365" width="3.7109375" style="28" customWidth="1"/>
    <col min="15366" max="15366" width="15.7109375" style="28" customWidth="1"/>
    <col min="15367" max="15367" width="3.7109375" style="28" customWidth="1"/>
    <col min="15368" max="15368" width="15.85546875" style="28" customWidth="1"/>
    <col min="15369" max="15369" width="3.7109375" style="28" customWidth="1"/>
    <col min="15370" max="15370" width="16.7109375" style="28" customWidth="1"/>
    <col min="15371" max="15616" width="12.7109375" style="28"/>
    <col min="15617" max="15617" width="18" style="28" customWidth="1"/>
    <col min="15618" max="15618" width="15.5703125" style="28" customWidth="1"/>
    <col min="15619" max="15619" width="3.7109375" style="28" customWidth="1"/>
    <col min="15620" max="15620" width="15.7109375" style="28" customWidth="1"/>
    <col min="15621" max="15621" width="3.7109375" style="28" customWidth="1"/>
    <col min="15622" max="15622" width="15.7109375" style="28" customWidth="1"/>
    <col min="15623" max="15623" width="3.7109375" style="28" customWidth="1"/>
    <col min="15624" max="15624" width="15.85546875" style="28" customWidth="1"/>
    <col min="15625" max="15625" width="3.7109375" style="28" customWidth="1"/>
    <col min="15626" max="15626" width="16.7109375" style="28" customWidth="1"/>
    <col min="15627" max="15872" width="12.7109375" style="28"/>
    <col min="15873" max="15873" width="18" style="28" customWidth="1"/>
    <col min="15874" max="15874" width="15.5703125" style="28" customWidth="1"/>
    <col min="15875" max="15875" width="3.7109375" style="28" customWidth="1"/>
    <col min="15876" max="15876" width="15.7109375" style="28" customWidth="1"/>
    <col min="15877" max="15877" width="3.7109375" style="28" customWidth="1"/>
    <col min="15878" max="15878" width="15.7109375" style="28" customWidth="1"/>
    <col min="15879" max="15879" width="3.7109375" style="28" customWidth="1"/>
    <col min="15880" max="15880" width="15.85546875" style="28" customWidth="1"/>
    <col min="15881" max="15881" width="3.7109375" style="28" customWidth="1"/>
    <col min="15882" max="15882" width="16.7109375" style="28" customWidth="1"/>
    <col min="15883" max="16128" width="12.7109375" style="28"/>
    <col min="16129" max="16129" width="18" style="28" customWidth="1"/>
    <col min="16130" max="16130" width="15.5703125" style="28" customWidth="1"/>
    <col min="16131" max="16131" width="3.7109375" style="28" customWidth="1"/>
    <col min="16132" max="16132" width="15.7109375" style="28" customWidth="1"/>
    <col min="16133" max="16133" width="3.7109375" style="28" customWidth="1"/>
    <col min="16134" max="16134" width="15.7109375" style="28" customWidth="1"/>
    <col min="16135" max="16135" width="3.7109375" style="28" customWidth="1"/>
    <col min="16136" max="16136" width="15.85546875" style="28" customWidth="1"/>
    <col min="16137" max="16137" width="3.7109375" style="28" customWidth="1"/>
    <col min="16138" max="16138" width="16.7109375" style="28" customWidth="1"/>
    <col min="16139" max="16384" width="12.7109375" style="28"/>
  </cols>
  <sheetData>
    <row r="1" spans="1:13" s="3" customFormat="1" ht="15" customHeight="1" x14ac:dyDescent="0.2">
      <c r="A1" s="26" t="str">
        <f>'Table 1b'!A1</f>
        <v>GRANT YEAR 2018 CHILD CARE DEVELOPMENT FUND (CCDF)</v>
      </c>
      <c r="B1" s="2"/>
      <c r="C1" s="2"/>
      <c r="D1" s="2"/>
      <c r="E1" s="2"/>
      <c r="F1" s="2"/>
      <c r="G1" s="2"/>
      <c r="H1" s="2"/>
      <c r="I1" s="2"/>
      <c r="J1" s="2"/>
    </row>
    <row r="2" spans="1:13" s="3" customFormat="1" ht="15" customHeight="1" x14ac:dyDescent="0.2">
      <c r="A2" s="26" t="s">
        <v>18</v>
      </c>
      <c r="B2" s="2"/>
      <c r="C2" s="2"/>
      <c r="D2" s="2"/>
      <c r="E2" s="2"/>
      <c r="F2" s="2"/>
      <c r="G2" s="2"/>
      <c r="H2" s="2"/>
      <c r="I2" s="2"/>
      <c r="J2" s="2"/>
    </row>
    <row r="3" spans="1:13" s="3" customFormat="1" ht="15" customHeight="1" x14ac:dyDescent="0.2">
      <c r="A3" s="26" t="str">
        <f>'Table 3b'!A3</f>
        <v>Quarter End Date:  9/30/2020</v>
      </c>
      <c r="B3" s="2"/>
      <c r="C3" s="2"/>
      <c r="D3" s="2"/>
      <c r="E3" s="2"/>
      <c r="F3" s="2"/>
      <c r="G3" s="2"/>
      <c r="H3" s="2"/>
      <c r="I3" s="2"/>
      <c r="J3" s="2"/>
    </row>
    <row r="4" spans="1:13" ht="15" customHeight="1" x14ac:dyDescent="0.2">
      <c r="A4" s="147"/>
      <c r="B4" s="147"/>
      <c r="C4" s="147"/>
      <c r="D4" s="147"/>
      <c r="E4" s="147"/>
      <c r="F4" s="147"/>
      <c r="G4" s="147"/>
      <c r="H4" s="147"/>
      <c r="I4" s="147"/>
      <c r="J4" s="147"/>
      <c r="K4" s="27"/>
      <c r="L4" s="27"/>
    </row>
    <row r="5" spans="1:13" ht="35.25" customHeight="1" x14ac:dyDescent="0.2">
      <c r="A5" s="29"/>
      <c r="B5" s="86" t="s">
        <v>120</v>
      </c>
      <c r="C5" s="30"/>
      <c r="D5" s="86" t="s">
        <v>121</v>
      </c>
      <c r="E5" s="30"/>
      <c r="F5" s="148" t="s">
        <v>122</v>
      </c>
      <c r="G5" s="148"/>
      <c r="H5" s="148"/>
      <c r="I5" s="148"/>
      <c r="J5" s="148"/>
      <c r="K5" s="31"/>
      <c r="L5" s="31"/>
    </row>
    <row r="6" spans="1:13" s="36" customFormat="1" ht="54.75" customHeight="1" x14ac:dyDescent="0.25">
      <c r="A6" s="32" t="s">
        <v>19</v>
      </c>
      <c r="B6" s="33" t="s">
        <v>20</v>
      </c>
      <c r="C6" s="34"/>
      <c r="D6" s="33" t="s">
        <v>21</v>
      </c>
      <c r="E6" s="34"/>
      <c r="F6" s="33" t="s">
        <v>22</v>
      </c>
      <c r="G6" s="34"/>
      <c r="H6" s="33" t="s">
        <v>23</v>
      </c>
      <c r="I6" s="34"/>
      <c r="J6" s="33" t="s">
        <v>24</v>
      </c>
      <c r="K6" s="35"/>
      <c r="L6" s="112"/>
      <c r="M6" s="112"/>
    </row>
    <row r="7" spans="1:13" ht="15" customHeight="1" x14ac:dyDescent="0.2">
      <c r="A7" s="37" t="s">
        <v>25</v>
      </c>
      <c r="B7" s="99">
        <v>16441707</v>
      </c>
      <c r="C7" s="97"/>
      <c r="D7" s="99">
        <v>24673636</v>
      </c>
      <c r="E7" s="97"/>
      <c r="F7" s="99">
        <v>93652687</v>
      </c>
      <c r="G7" s="97"/>
      <c r="H7" s="99">
        <v>0</v>
      </c>
      <c r="I7" s="98"/>
      <c r="J7" s="99">
        <f t="shared" ref="J7:J33" si="0">SUM(F7+H7)</f>
        <v>93652687</v>
      </c>
      <c r="K7" s="39"/>
    </row>
    <row r="8" spans="1:13" ht="15" customHeight="1" x14ac:dyDescent="0.2">
      <c r="A8" s="40" t="s">
        <v>26</v>
      </c>
      <c r="B8" s="99">
        <v>3544811</v>
      </c>
      <c r="C8" s="97"/>
      <c r="D8" s="99">
        <v>4315556</v>
      </c>
      <c r="E8" s="97"/>
      <c r="F8" s="99">
        <v>9252713</v>
      </c>
      <c r="G8" s="97"/>
      <c r="H8" s="99">
        <v>7742228</v>
      </c>
      <c r="I8" s="98"/>
      <c r="J8" s="99">
        <f t="shared" si="0"/>
        <v>16994941</v>
      </c>
      <c r="K8" s="39"/>
    </row>
    <row r="9" spans="1:13" ht="15" customHeight="1" x14ac:dyDescent="0.2">
      <c r="A9" s="37" t="s">
        <v>27</v>
      </c>
      <c r="B9" s="99">
        <v>0</v>
      </c>
      <c r="C9" s="97"/>
      <c r="D9" s="99">
        <v>0</v>
      </c>
      <c r="E9" s="97"/>
      <c r="F9" s="99">
        <v>6835282</v>
      </c>
      <c r="G9" s="97"/>
      <c r="H9" s="99">
        <v>0</v>
      </c>
      <c r="I9" s="98"/>
      <c r="J9" s="99">
        <f t="shared" si="0"/>
        <v>6835282</v>
      </c>
      <c r="K9" s="39"/>
      <c r="L9" s="39"/>
    </row>
    <row r="10" spans="1:13" ht="15" customHeight="1" x14ac:dyDescent="0.2">
      <c r="A10" s="37" t="s">
        <v>28</v>
      </c>
      <c r="B10" s="99">
        <v>19827025</v>
      </c>
      <c r="C10" s="97"/>
      <c r="D10" s="99">
        <v>38129788</v>
      </c>
      <c r="E10" s="97"/>
      <c r="F10" s="99">
        <v>127027591</v>
      </c>
      <c r="G10" s="97"/>
      <c r="H10" s="99">
        <v>0</v>
      </c>
      <c r="I10" s="98"/>
      <c r="J10" s="99">
        <f t="shared" si="0"/>
        <v>127027591</v>
      </c>
      <c r="K10" s="39"/>
      <c r="L10" s="39"/>
    </row>
    <row r="11" spans="1:13" ht="15" customHeight="1" x14ac:dyDescent="0.2">
      <c r="A11" s="37" t="s">
        <v>29</v>
      </c>
      <c r="B11" s="99">
        <v>5300283</v>
      </c>
      <c r="C11" s="97"/>
      <c r="D11" s="99">
        <v>16594787</v>
      </c>
      <c r="E11" s="97"/>
      <c r="F11" s="99">
        <v>59182433</v>
      </c>
      <c r="G11" s="97"/>
      <c r="H11" s="99">
        <v>0</v>
      </c>
      <c r="I11" s="98"/>
      <c r="J11" s="99">
        <f t="shared" si="0"/>
        <v>59182433</v>
      </c>
      <c r="K11" s="39"/>
      <c r="L11" s="39"/>
    </row>
    <row r="12" spans="1:13" ht="15" customHeight="1" x14ac:dyDescent="0.2">
      <c r="A12" s="37" t="s">
        <v>30</v>
      </c>
      <c r="B12" s="99">
        <v>85593217</v>
      </c>
      <c r="C12" s="97"/>
      <c r="D12" s="99">
        <v>215042844</v>
      </c>
      <c r="E12" s="97"/>
      <c r="F12" s="99">
        <v>533253621</v>
      </c>
      <c r="G12" s="97"/>
      <c r="H12" s="99">
        <v>0</v>
      </c>
      <c r="I12" s="98"/>
      <c r="J12" s="99">
        <f t="shared" si="0"/>
        <v>533253621</v>
      </c>
      <c r="K12" s="39"/>
      <c r="L12" s="39"/>
    </row>
    <row r="13" spans="1:13" ht="15" customHeight="1" x14ac:dyDescent="0.2">
      <c r="A13" s="37" t="s">
        <v>31</v>
      </c>
      <c r="B13" s="99">
        <v>10173800</v>
      </c>
      <c r="C13" s="97"/>
      <c r="D13" s="99">
        <v>29731834</v>
      </c>
      <c r="E13" s="97"/>
      <c r="F13" s="99">
        <v>62658526</v>
      </c>
      <c r="G13" s="97"/>
      <c r="H13" s="99">
        <v>6221206</v>
      </c>
      <c r="I13" s="98"/>
      <c r="J13" s="99">
        <f t="shared" si="0"/>
        <v>68879732</v>
      </c>
      <c r="K13" s="39"/>
      <c r="L13" s="39"/>
    </row>
    <row r="14" spans="1:13" ht="15" customHeight="1" x14ac:dyDescent="0.2">
      <c r="A14" s="37" t="s">
        <v>32</v>
      </c>
      <c r="B14" s="99">
        <v>18738357</v>
      </c>
      <c r="C14" s="97"/>
      <c r="D14" s="99">
        <v>16618286</v>
      </c>
      <c r="E14" s="97"/>
      <c r="F14" s="99">
        <v>32538702</v>
      </c>
      <c r="G14" s="97"/>
      <c r="H14" s="99">
        <v>26678810</v>
      </c>
      <c r="I14" s="98"/>
      <c r="J14" s="99">
        <f t="shared" si="0"/>
        <v>59217512</v>
      </c>
      <c r="K14" s="39"/>
      <c r="L14" s="39"/>
    </row>
    <row r="15" spans="1:13" ht="15" customHeight="1" x14ac:dyDescent="0.2">
      <c r="A15" s="40" t="s">
        <v>33</v>
      </c>
      <c r="B15" s="99">
        <v>5179330</v>
      </c>
      <c r="C15" s="97"/>
      <c r="D15" s="99">
        <v>4624540</v>
      </c>
      <c r="E15" s="97"/>
      <c r="F15" s="99">
        <v>13505849</v>
      </c>
      <c r="G15" s="97"/>
      <c r="H15" s="99">
        <v>0</v>
      </c>
      <c r="I15" s="98"/>
      <c r="J15" s="99">
        <f t="shared" si="0"/>
        <v>13505849</v>
      </c>
      <c r="K15" s="39"/>
      <c r="L15" s="39"/>
    </row>
    <row r="16" spans="1:13" ht="15" customHeight="1" x14ac:dyDescent="0.2">
      <c r="A16" s="37" t="s">
        <v>34</v>
      </c>
      <c r="B16" s="99">
        <v>4566974</v>
      </c>
      <c r="C16" s="97"/>
      <c r="D16" s="99">
        <v>2911593</v>
      </c>
      <c r="E16" s="97"/>
      <c r="F16" s="99">
        <v>8269354</v>
      </c>
      <c r="G16" s="97"/>
      <c r="H16" s="99">
        <v>0</v>
      </c>
      <c r="I16" s="98"/>
      <c r="J16" s="99">
        <f t="shared" si="0"/>
        <v>8269354</v>
      </c>
      <c r="K16" s="39"/>
      <c r="L16" s="39"/>
    </row>
    <row r="17" spans="1:12" ht="15" customHeight="1" x14ac:dyDescent="0.2">
      <c r="A17" s="37" t="s">
        <v>35</v>
      </c>
      <c r="B17" s="99">
        <v>43026524</v>
      </c>
      <c r="C17" s="97"/>
      <c r="D17" s="99">
        <v>95590681</v>
      </c>
      <c r="E17" s="97"/>
      <c r="F17" s="99">
        <v>305214860</v>
      </c>
      <c r="G17" s="97"/>
      <c r="H17" s="99">
        <v>110290876</v>
      </c>
      <c r="I17" s="98"/>
      <c r="J17" s="99">
        <f t="shared" si="0"/>
        <v>415505736</v>
      </c>
      <c r="K17" s="39"/>
      <c r="L17" s="39"/>
    </row>
    <row r="18" spans="1:12" ht="15" customHeight="1" x14ac:dyDescent="0.2">
      <c r="A18" s="37" t="s">
        <v>36</v>
      </c>
      <c r="B18" s="99">
        <v>36548223</v>
      </c>
      <c r="C18" s="97"/>
      <c r="D18" s="99">
        <v>58649433</v>
      </c>
      <c r="E18" s="97"/>
      <c r="F18" s="99">
        <v>210077705</v>
      </c>
      <c r="G18" s="97"/>
      <c r="H18" s="99">
        <v>0</v>
      </c>
      <c r="I18" s="98"/>
      <c r="J18" s="99">
        <f t="shared" si="0"/>
        <v>210077705</v>
      </c>
      <c r="K18" s="39"/>
      <c r="L18" s="39"/>
    </row>
    <row r="19" spans="1:12" ht="15" customHeight="1" x14ac:dyDescent="0.2">
      <c r="A19" s="37" t="s">
        <v>37</v>
      </c>
      <c r="B19" s="99">
        <v>0</v>
      </c>
      <c r="C19" s="97"/>
      <c r="D19" s="99">
        <v>0</v>
      </c>
      <c r="E19" s="97"/>
      <c r="F19" s="99">
        <v>9849176</v>
      </c>
      <c r="G19" s="97"/>
      <c r="H19" s="99">
        <v>0</v>
      </c>
      <c r="I19" s="98"/>
      <c r="J19" s="99">
        <f t="shared" si="0"/>
        <v>9849176</v>
      </c>
      <c r="K19" s="39"/>
      <c r="L19" s="39"/>
    </row>
    <row r="20" spans="1:12" ht="15" customHeight="1" x14ac:dyDescent="0.2">
      <c r="A20" s="37" t="s">
        <v>38</v>
      </c>
      <c r="B20" s="99">
        <v>4971633</v>
      </c>
      <c r="C20" s="97"/>
      <c r="D20" s="99">
        <v>7257124</v>
      </c>
      <c r="E20" s="97"/>
      <c r="F20" s="99">
        <v>17833367</v>
      </c>
      <c r="G20" s="97"/>
      <c r="H20" s="99">
        <v>0</v>
      </c>
      <c r="I20" s="98"/>
      <c r="J20" s="99">
        <f t="shared" si="0"/>
        <v>17833367</v>
      </c>
      <c r="K20" s="39"/>
      <c r="L20" s="39"/>
    </row>
    <row r="21" spans="1:12" ht="15" customHeight="1" x14ac:dyDescent="0.2">
      <c r="A21" s="37" t="s">
        <v>39</v>
      </c>
      <c r="B21" s="99">
        <v>2867578</v>
      </c>
      <c r="C21" s="97"/>
      <c r="D21" s="99">
        <v>7413365</v>
      </c>
      <c r="E21" s="97"/>
      <c r="F21" s="99">
        <v>29793635</v>
      </c>
      <c r="G21" s="97"/>
      <c r="H21" s="99">
        <v>7804095</v>
      </c>
      <c r="I21" s="98"/>
      <c r="J21" s="99">
        <f t="shared" si="0"/>
        <v>37597730</v>
      </c>
      <c r="K21" s="39"/>
      <c r="L21" s="39"/>
    </row>
    <row r="22" spans="1:12" ht="15" customHeight="1" x14ac:dyDescent="0.2">
      <c r="A22" s="37" t="s">
        <v>40</v>
      </c>
      <c r="B22" s="99">
        <v>56873824</v>
      </c>
      <c r="C22" s="97"/>
      <c r="D22" s="99">
        <v>66328691</v>
      </c>
      <c r="E22" s="97"/>
      <c r="F22" s="99">
        <v>172945742</v>
      </c>
      <c r="G22" s="97"/>
      <c r="H22" s="99">
        <v>0</v>
      </c>
      <c r="I22" s="98"/>
      <c r="J22" s="99">
        <f t="shared" si="0"/>
        <v>172945742</v>
      </c>
      <c r="K22" s="39"/>
      <c r="L22" s="39"/>
    </row>
    <row r="23" spans="1:12" ht="15" customHeight="1" x14ac:dyDescent="0.2">
      <c r="A23" s="37" t="s">
        <v>41</v>
      </c>
      <c r="B23" s="99">
        <v>26181999</v>
      </c>
      <c r="C23" s="97"/>
      <c r="D23" s="99">
        <v>36832354</v>
      </c>
      <c r="E23" s="97"/>
      <c r="F23" s="99">
        <v>113903167</v>
      </c>
      <c r="G23" s="97"/>
      <c r="H23" s="99">
        <v>61835002</v>
      </c>
      <c r="I23" s="98"/>
      <c r="J23" s="99">
        <f t="shared" si="0"/>
        <v>175738169</v>
      </c>
      <c r="K23" s="39"/>
      <c r="L23" s="39"/>
    </row>
    <row r="24" spans="1:12" ht="15" customHeight="1" x14ac:dyDescent="0.2">
      <c r="A24" s="37" t="s">
        <v>42</v>
      </c>
      <c r="B24" s="99">
        <v>8507792</v>
      </c>
      <c r="C24" s="97"/>
      <c r="D24" s="99">
        <v>17177120</v>
      </c>
      <c r="E24" s="97"/>
      <c r="F24" s="99">
        <v>43740812</v>
      </c>
      <c r="G24" s="97"/>
      <c r="H24" s="99">
        <v>26205412</v>
      </c>
      <c r="I24" s="98"/>
      <c r="J24" s="99">
        <f t="shared" si="0"/>
        <v>69946224</v>
      </c>
      <c r="K24" s="39"/>
      <c r="L24" s="39"/>
    </row>
    <row r="25" spans="1:12" ht="15" customHeight="1" x14ac:dyDescent="0.2">
      <c r="A25" s="37" t="s">
        <v>43</v>
      </c>
      <c r="B25" s="99">
        <v>9811721</v>
      </c>
      <c r="C25" s="97"/>
      <c r="D25" s="99">
        <v>10631746</v>
      </c>
      <c r="E25" s="97"/>
      <c r="F25" s="99">
        <v>44983540</v>
      </c>
      <c r="G25" s="97"/>
      <c r="H25" s="99">
        <v>0</v>
      </c>
      <c r="I25" s="98"/>
      <c r="J25" s="99">
        <f t="shared" si="0"/>
        <v>44983540</v>
      </c>
      <c r="K25" s="39"/>
      <c r="L25" s="39"/>
    </row>
    <row r="26" spans="1:12" ht="15" customHeight="1" x14ac:dyDescent="0.2">
      <c r="A26" s="37" t="s">
        <v>44</v>
      </c>
      <c r="B26" s="99">
        <v>16701653</v>
      </c>
      <c r="C26" s="97"/>
      <c r="D26" s="99">
        <v>23783634</v>
      </c>
      <c r="E26" s="97"/>
      <c r="F26" s="99">
        <v>94217300</v>
      </c>
      <c r="G26" s="97"/>
      <c r="H26" s="99">
        <v>0</v>
      </c>
      <c r="I26" s="98"/>
      <c r="J26" s="99">
        <f t="shared" si="0"/>
        <v>94217300</v>
      </c>
      <c r="K26" s="39"/>
      <c r="L26" s="39"/>
    </row>
    <row r="27" spans="1:12" ht="15" customHeight="1" x14ac:dyDescent="0.2">
      <c r="A27" s="37" t="s">
        <v>45</v>
      </c>
      <c r="B27" s="99">
        <v>13864552</v>
      </c>
      <c r="C27" s="97"/>
      <c r="D27" s="99">
        <v>26403393</v>
      </c>
      <c r="E27" s="97"/>
      <c r="F27" s="99">
        <v>90419187</v>
      </c>
      <c r="G27" s="97"/>
      <c r="H27" s="99">
        <v>0</v>
      </c>
      <c r="I27" s="98"/>
      <c r="J27" s="99">
        <f t="shared" si="0"/>
        <v>90419187</v>
      </c>
      <c r="K27" s="39"/>
      <c r="L27" s="39"/>
    </row>
    <row r="28" spans="1:12" ht="15" customHeight="1" x14ac:dyDescent="0.2">
      <c r="A28" s="37" t="s">
        <v>46</v>
      </c>
      <c r="B28" s="99">
        <v>3018598</v>
      </c>
      <c r="C28" s="97"/>
      <c r="D28" s="99">
        <v>5634291</v>
      </c>
      <c r="E28" s="97"/>
      <c r="F28" s="99">
        <v>16030039</v>
      </c>
      <c r="G28" s="97"/>
      <c r="H28" s="99">
        <v>5000160</v>
      </c>
      <c r="I28" s="98"/>
      <c r="J28" s="99">
        <f t="shared" si="0"/>
        <v>21030199</v>
      </c>
      <c r="K28" s="39"/>
      <c r="L28" s="39"/>
    </row>
    <row r="29" spans="1:12" ht="15" customHeight="1" x14ac:dyDescent="0.2">
      <c r="A29" s="37" t="s">
        <v>47</v>
      </c>
      <c r="B29" s="99">
        <v>23301407</v>
      </c>
      <c r="C29" s="97"/>
      <c r="D29" s="99">
        <v>30489635</v>
      </c>
      <c r="E29" s="97"/>
      <c r="F29" s="99">
        <v>64637515</v>
      </c>
      <c r="G29" s="97"/>
      <c r="H29" s="99">
        <v>0</v>
      </c>
      <c r="I29" s="98"/>
      <c r="J29" s="99">
        <f t="shared" si="0"/>
        <v>64637515</v>
      </c>
      <c r="K29" s="39"/>
      <c r="L29" s="39"/>
    </row>
    <row r="30" spans="1:12" ht="15" customHeight="1" x14ac:dyDescent="0.2">
      <c r="A30" s="37" t="s">
        <v>48</v>
      </c>
      <c r="B30" s="99">
        <v>44973373</v>
      </c>
      <c r="C30" s="97"/>
      <c r="D30" s="99">
        <v>31966255</v>
      </c>
      <c r="E30" s="97"/>
      <c r="F30" s="99">
        <v>64000306</v>
      </c>
      <c r="G30" s="97"/>
      <c r="H30" s="99">
        <v>91570224</v>
      </c>
      <c r="I30" s="98"/>
      <c r="J30" s="99">
        <f t="shared" si="0"/>
        <v>155570530</v>
      </c>
      <c r="K30" s="39"/>
      <c r="L30" s="39"/>
    </row>
    <row r="31" spans="1:12" ht="15" customHeight="1" x14ac:dyDescent="0.2">
      <c r="A31" s="37" t="s">
        <v>49</v>
      </c>
      <c r="B31" s="99">
        <v>32081922</v>
      </c>
      <c r="C31" s="97"/>
      <c r="D31" s="99">
        <v>48724167</v>
      </c>
      <c r="E31" s="97"/>
      <c r="F31" s="99">
        <v>146977312</v>
      </c>
      <c r="G31" s="97"/>
      <c r="H31" s="99">
        <v>8300000</v>
      </c>
      <c r="I31" s="98"/>
      <c r="J31" s="99">
        <f t="shared" si="0"/>
        <v>155277312</v>
      </c>
      <c r="K31" s="39"/>
      <c r="L31" s="39"/>
    </row>
    <row r="32" spans="1:12" ht="15" customHeight="1" x14ac:dyDescent="0.2">
      <c r="A32" s="37" t="s">
        <v>50</v>
      </c>
      <c r="B32" s="99">
        <v>23367543</v>
      </c>
      <c r="C32" s="97"/>
      <c r="D32" s="99">
        <v>30250329</v>
      </c>
      <c r="E32" s="97"/>
      <c r="F32" s="99">
        <v>68135880</v>
      </c>
      <c r="G32" s="97"/>
      <c r="H32" s="99">
        <v>38451000</v>
      </c>
      <c r="I32" s="98"/>
      <c r="J32" s="99">
        <f t="shared" si="0"/>
        <v>106586880</v>
      </c>
      <c r="K32" s="39"/>
      <c r="L32" s="39"/>
    </row>
    <row r="33" spans="1:12" ht="15" customHeight="1" x14ac:dyDescent="0.2">
      <c r="A33" s="37" t="s">
        <v>51</v>
      </c>
      <c r="B33" s="99">
        <v>6293116</v>
      </c>
      <c r="C33" s="97"/>
      <c r="D33" s="99">
        <v>16421511</v>
      </c>
      <c r="E33" s="97"/>
      <c r="F33" s="99">
        <v>68985424</v>
      </c>
      <c r="G33" s="97"/>
      <c r="H33" s="99">
        <v>0</v>
      </c>
      <c r="I33" s="98"/>
      <c r="J33" s="99">
        <f t="shared" si="0"/>
        <v>68985424</v>
      </c>
      <c r="K33" s="39"/>
      <c r="L33" s="39"/>
    </row>
    <row r="34" spans="1:12" ht="15" customHeight="1" x14ac:dyDescent="0.2">
      <c r="A34" s="37" t="s">
        <v>52</v>
      </c>
      <c r="B34" s="99">
        <v>24668568</v>
      </c>
      <c r="C34" s="97"/>
      <c r="D34" s="99">
        <v>32609437</v>
      </c>
      <c r="E34" s="97"/>
      <c r="F34" s="99">
        <v>94586142</v>
      </c>
      <c r="G34" s="97"/>
      <c r="H34" s="99">
        <v>0</v>
      </c>
      <c r="I34" s="98"/>
      <c r="J34" s="99">
        <f>SUM(F34+H34)</f>
        <v>94586142</v>
      </c>
      <c r="K34" s="39"/>
      <c r="L34" s="39"/>
    </row>
    <row r="35" spans="1:12" ht="15" customHeight="1" x14ac:dyDescent="0.2">
      <c r="A35" s="37" t="s">
        <v>53</v>
      </c>
      <c r="B35" s="99">
        <v>3190691</v>
      </c>
      <c r="C35" s="97"/>
      <c r="D35" s="99">
        <v>5358205</v>
      </c>
      <c r="E35" s="97"/>
      <c r="F35" s="99">
        <v>14598891</v>
      </c>
      <c r="G35" s="97"/>
      <c r="H35" s="99">
        <v>7340000</v>
      </c>
      <c r="I35" s="98"/>
      <c r="J35" s="99">
        <f t="shared" ref="J35:J62" si="1">SUM(F35+H35)</f>
        <v>21938891</v>
      </c>
      <c r="K35" s="39"/>
      <c r="L35" s="39"/>
    </row>
    <row r="36" spans="1:12" ht="15" customHeight="1" x14ac:dyDescent="0.2">
      <c r="A36" s="37" t="s">
        <v>54</v>
      </c>
      <c r="B36" s="99">
        <v>10594637</v>
      </c>
      <c r="C36" s="97"/>
      <c r="D36" s="99">
        <v>10810607</v>
      </c>
      <c r="E36" s="97"/>
      <c r="F36" s="99">
        <v>27924681</v>
      </c>
      <c r="G36" s="97"/>
      <c r="H36" s="99">
        <v>15744585</v>
      </c>
      <c r="I36" s="98"/>
      <c r="J36" s="99">
        <f t="shared" si="1"/>
        <v>43669266</v>
      </c>
      <c r="K36" s="39"/>
      <c r="L36" s="39"/>
    </row>
    <row r="37" spans="1:12" ht="15" customHeight="1" x14ac:dyDescent="0.2">
      <c r="A37" s="40" t="s">
        <v>55</v>
      </c>
      <c r="B37" s="99">
        <v>2580422</v>
      </c>
      <c r="C37" s="97"/>
      <c r="D37" s="99">
        <v>15196514</v>
      </c>
      <c r="E37" s="97"/>
      <c r="F37" s="99">
        <v>47048321</v>
      </c>
      <c r="G37" s="97"/>
      <c r="H37" s="99">
        <v>0</v>
      </c>
      <c r="I37" s="98"/>
      <c r="J37" s="99">
        <f t="shared" si="1"/>
        <v>47048321</v>
      </c>
      <c r="K37" s="39"/>
      <c r="L37" s="39"/>
    </row>
    <row r="38" spans="1:12" ht="15" customHeight="1" x14ac:dyDescent="0.2">
      <c r="A38" s="37" t="s">
        <v>56</v>
      </c>
      <c r="B38" s="99">
        <v>4581870</v>
      </c>
      <c r="C38" s="97"/>
      <c r="D38" s="99">
        <v>5729164</v>
      </c>
      <c r="E38" s="97"/>
      <c r="F38" s="99">
        <v>10344510</v>
      </c>
      <c r="G38" s="97"/>
      <c r="H38" s="99">
        <v>0</v>
      </c>
      <c r="I38" s="98"/>
      <c r="J38" s="99">
        <f t="shared" si="1"/>
        <v>10344510</v>
      </c>
      <c r="K38" s="39"/>
      <c r="L38" s="39"/>
    </row>
    <row r="39" spans="1:12" ht="15" customHeight="1" x14ac:dyDescent="0.2">
      <c r="A39" s="37" t="s">
        <v>57</v>
      </c>
      <c r="B39" s="99">
        <v>26374178</v>
      </c>
      <c r="C39" s="97"/>
      <c r="D39" s="99">
        <v>46356392</v>
      </c>
      <c r="E39" s="97"/>
      <c r="F39" s="99">
        <v>89707366</v>
      </c>
      <c r="G39" s="97"/>
      <c r="H39" s="99">
        <v>72000000</v>
      </c>
      <c r="I39" s="98"/>
      <c r="J39" s="99">
        <f t="shared" si="1"/>
        <v>161707366</v>
      </c>
      <c r="K39" s="39"/>
      <c r="L39" s="39"/>
    </row>
    <row r="40" spans="1:12" ht="15" customHeight="1" x14ac:dyDescent="0.2">
      <c r="A40" s="37" t="s">
        <v>58</v>
      </c>
      <c r="B40" s="99">
        <v>8307587</v>
      </c>
      <c r="C40" s="97"/>
      <c r="D40" s="99">
        <v>11739234</v>
      </c>
      <c r="E40" s="97"/>
      <c r="F40" s="99">
        <v>42666289</v>
      </c>
      <c r="G40" s="97"/>
      <c r="H40" s="99">
        <v>31277500</v>
      </c>
      <c r="I40" s="98"/>
      <c r="J40" s="99">
        <f t="shared" si="1"/>
        <v>73943789</v>
      </c>
      <c r="K40" s="39"/>
      <c r="L40" s="39"/>
    </row>
    <row r="41" spans="1:12" ht="15" customHeight="1" x14ac:dyDescent="0.2">
      <c r="A41" s="37" t="s">
        <v>59</v>
      </c>
      <c r="B41" s="99">
        <v>101983998</v>
      </c>
      <c r="C41" s="97"/>
      <c r="D41" s="99">
        <v>98708146</v>
      </c>
      <c r="E41" s="97"/>
      <c r="F41" s="99">
        <v>224600153</v>
      </c>
      <c r="G41" s="97"/>
      <c r="H41" s="99">
        <v>475451500</v>
      </c>
      <c r="I41" s="98"/>
      <c r="J41" s="99">
        <f t="shared" si="1"/>
        <v>700051653</v>
      </c>
      <c r="K41" s="39"/>
      <c r="L41" s="39"/>
    </row>
    <row r="42" spans="1:12" ht="15" customHeight="1" x14ac:dyDescent="0.2">
      <c r="A42" s="37" t="s">
        <v>60</v>
      </c>
      <c r="B42" s="99">
        <v>69639228</v>
      </c>
      <c r="C42" s="97"/>
      <c r="D42" s="99">
        <v>53572847</v>
      </c>
      <c r="E42" s="97"/>
      <c r="F42" s="99">
        <v>170411942</v>
      </c>
      <c r="G42" s="97"/>
      <c r="H42" s="99">
        <v>71773001</v>
      </c>
      <c r="I42" s="98"/>
      <c r="J42" s="99">
        <f t="shared" si="1"/>
        <v>242184943</v>
      </c>
      <c r="K42" s="39"/>
      <c r="L42" s="39"/>
    </row>
    <row r="43" spans="1:12" ht="15" customHeight="1" x14ac:dyDescent="0.2">
      <c r="A43" s="37" t="s">
        <v>61</v>
      </c>
      <c r="B43" s="99">
        <v>2506022</v>
      </c>
      <c r="C43" s="97"/>
      <c r="D43" s="99">
        <v>4270667</v>
      </c>
      <c r="E43" s="97"/>
      <c r="F43" s="99">
        <v>8139443</v>
      </c>
      <c r="G43" s="97"/>
      <c r="H43" s="99">
        <v>0</v>
      </c>
      <c r="I43" s="98"/>
      <c r="J43" s="99">
        <f t="shared" si="1"/>
        <v>8139443</v>
      </c>
      <c r="K43" s="39"/>
      <c r="L43" s="39"/>
    </row>
    <row r="44" spans="1:12" ht="15" customHeight="1" x14ac:dyDescent="0.2">
      <c r="A44" s="37" t="s">
        <v>84</v>
      </c>
      <c r="B44" s="99">
        <v>0</v>
      </c>
      <c r="C44" s="97"/>
      <c r="D44" s="99">
        <v>0</v>
      </c>
      <c r="E44" s="97"/>
      <c r="F44" s="99">
        <v>4275914</v>
      </c>
      <c r="G44" s="97"/>
      <c r="H44" s="99">
        <v>0</v>
      </c>
      <c r="I44" s="98"/>
      <c r="J44" s="99">
        <f t="shared" si="1"/>
        <v>4275914</v>
      </c>
      <c r="K44" s="39"/>
      <c r="L44" s="39"/>
    </row>
    <row r="45" spans="1:12" ht="15" customHeight="1" x14ac:dyDescent="0.2">
      <c r="A45" s="37" t="s">
        <v>62</v>
      </c>
      <c r="B45" s="99">
        <v>70124656</v>
      </c>
      <c r="C45" s="97"/>
      <c r="D45" s="99">
        <v>60868951</v>
      </c>
      <c r="E45" s="97"/>
      <c r="F45" s="99">
        <v>168965079</v>
      </c>
      <c r="G45" s="97"/>
      <c r="H45" s="99">
        <v>0</v>
      </c>
      <c r="I45" s="98"/>
      <c r="J45" s="99">
        <f t="shared" si="1"/>
        <v>168965079</v>
      </c>
      <c r="K45" s="39"/>
      <c r="L45" s="39"/>
    </row>
    <row r="46" spans="1:12" ht="15" customHeight="1" x14ac:dyDescent="0.2">
      <c r="A46" s="37" t="s">
        <v>63</v>
      </c>
      <c r="B46" s="99">
        <v>24909979</v>
      </c>
      <c r="C46" s="97"/>
      <c r="D46" s="99">
        <v>22879988</v>
      </c>
      <c r="E46" s="97"/>
      <c r="F46" s="99">
        <v>70890492</v>
      </c>
      <c r="G46" s="97"/>
      <c r="H46" s="99">
        <v>24000000</v>
      </c>
      <c r="I46" s="98"/>
      <c r="J46" s="99">
        <f t="shared" si="1"/>
        <v>94890492</v>
      </c>
      <c r="K46" s="39"/>
      <c r="L46" s="39"/>
    </row>
    <row r="47" spans="1:12" ht="15" customHeight="1" x14ac:dyDescent="0.2">
      <c r="A47" s="37" t="s">
        <v>64</v>
      </c>
      <c r="B47" s="99">
        <v>19408790</v>
      </c>
      <c r="C47" s="97"/>
      <c r="D47" s="99">
        <v>20242446</v>
      </c>
      <c r="E47" s="97"/>
      <c r="F47" s="99">
        <v>58377687</v>
      </c>
      <c r="G47" s="97"/>
      <c r="H47" s="99">
        <v>0</v>
      </c>
      <c r="I47" s="98"/>
      <c r="J47" s="99">
        <f t="shared" si="1"/>
        <v>58377687</v>
      </c>
      <c r="K47" s="39"/>
      <c r="L47" s="39"/>
    </row>
    <row r="48" spans="1:12" ht="15" customHeight="1" x14ac:dyDescent="0.2">
      <c r="A48" s="37" t="s">
        <v>65</v>
      </c>
      <c r="B48" s="99">
        <v>55336804</v>
      </c>
      <c r="C48" s="97"/>
      <c r="D48" s="99">
        <v>62345496</v>
      </c>
      <c r="E48" s="97"/>
      <c r="F48" s="99">
        <v>150324575</v>
      </c>
      <c r="G48" s="97"/>
      <c r="H48" s="99">
        <v>184160487</v>
      </c>
      <c r="I48" s="98"/>
      <c r="J48" s="99">
        <f t="shared" si="1"/>
        <v>334485062</v>
      </c>
      <c r="K48" s="39"/>
      <c r="L48" s="39"/>
    </row>
    <row r="49" spans="1:12" ht="15" customHeight="1" x14ac:dyDescent="0.2">
      <c r="A49" s="37" t="s">
        <v>66</v>
      </c>
      <c r="B49" s="99">
        <v>0</v>
      </c>
      <c r="C49" s="97"/>
      <c r="D49" s="99">
        <v>0</v>
      </c>
      <c r="E49" s="97"/>
      <c r="F49" s="99">
        <v>52626111</v>
      </c>
      <c r="G49" s="97"/>
      <c r="H49" s="99">
        <v>0</v>
      </c>
      <c r="I49" s="98"/>
      <c r="J49" s="99">
        <f t="shared" si="1"/>
        <v>52626111</v>
      </c>
      <c r="K49" s="39"/>
      <c r="L49" s="39"/>
    </row>
    <row r="50" spans="1:12" ht="15" customHeight="1" x14ac:dyDescent="0.2">
      <c r="A50" s="37" t="s">
        <v>67</v>
      </c>
      <c r="B50" s="99">
        <v>6633774</v>
      </c>
      <c r="C50" s="97"/>
      <c r="D50" s="99">
        <v>4668446</v>
      </c>
      <c r="E50" s="97"/>
      <c r="F50" s="99">
        <v>11735488</v>
      </c>
      <c r="G50" s="97"/>
      <c r="H50" s="99">
        <v>16946069</v>
      </c>
      <c r="I50" s="98"/>
      <c r="J50" s="99">
        <f t="shared" si="1"/>
        <v>28681557</v>
      </c>
      <c r="K50" s="39"/>
      <c r="L50" s="39"/>
    </row>
    <row r="51" spans="1:12" ht="15" customHeight="1" x14ac:dyDescent="0.2">
      <c r="A51" s="37" t="s">
        <v>68</v>
      </c>
      <c r="B51" s="99">
        <v>9867439</v>
      </c>
      <c r="C51" s="97"/>
      <c r="D51" s="99">
        <v>24674518</v>
      </c>
      <c r="E51" s="97"/>
      <c r="F51" s="99">
        <v>90489248</v>
      </c>
      <c r="G51" s="97"/>
      <c r="H51" s="99">
        <v>0</v>
      </c>
      <c r="I51" s="98"/>
      <c r="J51" s="99">
        <f t="shared" si="1"/>
        <v>90489248</v>
      </c>
      <c r="K51" s="39"/>
      <c r="L51" s="39"/>
    </row>
    <row r="52" spans="1:12" ht="15" customHeight="1" x14ac:dyDescent="0.2">
      <c r="A52" s="37" t="s">
        <v>69</v>
      </c>
      <c r="B52" s="99">
        <v>1710801</v>
      </c>
      <c r="C52" s="97"/>
      <c r="D52" s="99">
        <v>5115623</v>
      </c>
      <c r="E52" s="97"/>
      <c r="F52" s="99">
        <v>12775010</v>
      </c>
      <c r="G52" s="97"/>
      <c r="H52" s="99">
        <v>0</v>
      </c>
      <c r="I52" s="98"/>
      <c r="J52" s="99">
        <f t="shared" si="1"/>
        <v>12775010</v>
      </c>
      <c r="K52" s="39"/>
      <c r="L52" s="39"/>
    </row>
    <row r="53" spans="1:12" ht="15" customHeight="1" x14ac:dyDescent="0.2">
      <c r="A53" s="37" t="s">
        <v>70</v>
      </c>
      <c r="B53" s="99">
        <v>37702188</v>
      </c>
      <c r="C53" s="97"/>
      <c r="D53" s="99">
        <v>0</v>
      </c>
      <c r="E53" s="97"/>
      <c r="F53" s="99">
        <v>118502429</v>
      </c>
      <c r="G53" s="97"/>
      <c r="H53" s="99">
        <v>0</v>
      </c>
      <c r="I53" s="98"/>
      <c r="J53" s="99">
        <f t="shared" si="1"/>
        <v>118502429</v>
      </c>
      <c r="K53" s="39"/>
      <c r="L53" s="39"/>
    </row>
    <row r="54" spans="1:12" ht="15" customHeight="1" x14ac:dyDescent="0.2">
      <c r="A54" s="37" t="s">
        <v>71</v>
      </c>
      <c r="B54" s="99">
        <v>59844129</v>
      </c>
      <c r="C54" s="97"/>
      <c r="D54" s="99">
        <v>171125887</v>
      </c>
      <c r="E54" s="97"/>
      <c r="F54" s="99">
        <v>521273722</v>
      </c>
      <c r="G54" s="97"/>
      <c r="H54" s="99">
        <v>0</v>
      </c>
      <c r="I54" s="98"/>
      <c r="J54" s="99">
        <f t="shared" si="1"/>
        <v>521273722</v>
      </c>
      <c r="K54" s="39"/>
      <c r="L54" s="39"/>
    </row>
    <row r="55" spans="1:12" ht="15" customHeight="1" x14ac:dyDescent="0.2">
      <c r="A55" s="37" t="s">
        <v>72</v>
      </c>
      <c r="B55" s="99">
        <v>12591564</v>
      </c>
      <c r="C55" s="97"/>
      <c r="D55" s="99">
        <v>21904424</v>
      </c>
      <c r="E55" s="97"/>
      <c r="F55" s="99">
        <v>58598891</v>
      </c>
      <c r="G55" s="97"/>
      <c r="H55" s="99">
        <v>15071187</v>
      </c>
      <c r="I55" s="98"/>
      <c r="J55" s="99">
        <f t="shared" si="1"/>
        <v>73670078</v>
      </c>
      <c r="K55" s="39"/>
      <c r="L55" s="39"/>
    </row>
    <row r="56" spans="1:12" ht="15" customHeight="1" x14ac:dyDescent="0.2">
      <c r="A56" s="37" t="s">
        <v>73</v>
      </c>
      <c r="B56" s="99">
        <v>3944887</v>
      </c>
      <c r="C56" s="97"/>
      <c r="D56" s="99">
        <v>2728883</v>
      </c>
      <c r="E56" s="97"/>
      <c r="F56" s="99">
        <v>6554416</v>
      </c>
      <c r="G56" s="97"/>
      <c r="H56" s="99">
        <v>9224074</v>
      </c>
      <c r="I56" s="98"/>
      <c r="J56" s="99">
        <f t="shared" si="1"/>
        <v>15778490</v>
      </c>
      <c r="K56" s="39"/>
      <c r="L56" s="39"/>
    </row>
    <row r="57" spans="1:12" ht="15" customHeight="1" x14ac:dyDescent="0.2">
      <c r="A57" s="37" t="s">
        <v>74</v>
      </c>
      <c r="B57" s="99">
        <v>0</v>
      </c>
      <c r="C57" s="97"/>
      <c r="D57" s="99">
        <v>0</v>
      </c>
      <c r="E57" s="97"/>
      <c r="F57" s="99">
        <v>5169628</v>
      </c>
      <c r="G57" s="97"/>
      <c r="H57" s="99">
        <v>0</v>
      </c>
      <c r="I57" s="98"/>
      <c r="J57" s="99">
        <f t="shared" si="1"/>
        <v>5169628</v>
      </c>
      <c r="K57" s="39"/>
      <c r="L57" s="39"/>
    </row>
    <row r="58" spans="1:12" ht="15" customHeight="1" x14ac:dyDescent="0.2">
      <c r="A58" s="37" t="s">
        <v>75</v>
      </c>
      <c r="B58" s="99">
        <v>21328766</v>
      </c>
      <c r="C58" s="97"/>
      <c r="D58" s="99">
        <v>42442564</v>
      </c>
      <c r="E58" s="97"/>
      <c r="F58" s="99">
        <v>97680658</v>
      </c>
      <c r="G58" s="97"/>
      <c r="H58" s="99">
        <v>15357212</v>
      </c>
      <c r="I58" s="98"/>
      <c r="J58" s="99">
        <f t="shared" si="1"/>
        <v>113037870</v>
      </c>
      <c r="K58" s="39"/>
      <c r="L58" s="39"/>
    </row>
    <row r="59" spans="1:12" ht="15" customHeight="1" x14ac:dyDescent="0.2">
      <c r="A59" s="40" t="s">
        <v>76</v>
      </c>
      <c r="B59" s="99">
        <v>41883445</v>
      </c>
      <c r="C59" s="97"/>
      <c r="D59" s="99">
        <v>37497880</v>
      </c>
      <c r="E59" s="97"/>
      <c r="F59" s="99">
        <v>86884263</v>
      </c>
      <c r="G59" s="97"/>
      <c r="H59" s="99">
        <v>106816849</v>
      </c>
      <c r="I59" s="98"/>
      <c r="J59" s="99">
        <f t="shared" si="1"/>
        <v>193701112</v>
      </c>
      <c r="K59" s="39"/>
      <c r="L59" s="39"/>
    </row>
    <row r="60" spans="1:12" ht="15" customHeight="1" x14ac:dyDescent="0.2">
      <c r="A60" s="37" t="s">
        <v>77</v>
      </c>
      <c r="B60" s="99">
        <v>8727005</v>
      </c>
      <c r="C60" s="97"/>
      <c r="D60" s="99">
        <v>8863400</v>
      </c>
      <c r="E60" s="97"/>
      <c r="F60" s="99">
        <v>31980234</v>
      </c>
      <c r="G60" s="97"/>
      <c r="H60" s="99">
        <v>0</v>
      </c>
      <c r="I60" s="98"/>
      <c r="J60" s="99">
        <f t="shared" si="1"/>
        <v>31980234</v>
      </c>
      <c r="K60" s="39"/>
      <c r="L60" s="39"/>
    </row>
    <row r="61" spans="1:12" ht="15" customHeight="1" x14ac:dyDescent="0.2">
      <c r="A61" s="37" t="s">
        <v>78</v>
      </c>
      <c r="B61" s="99">
        <v>24511351</v>
      </c>
      <c r="C61" s="97"/>
      <c r="D61" s="99">
        <v>29023642</v>
      </c>
      <c r="E61" s="97"/>
      <c r="F61" s="99">
        <v>74640846</v>
      </c>
      <c r="G61" s="97"/>
      <c r="H61" s="99">
        <v>62569196</v>
      </c>
      <c r="I61" s="98"/>
      <c r="J61" s="99">
        <f t="shared" si="1"/>
        <v>137210042</v>
      </c>
      <c r="K61" s="39"/>
      <c r="L61" s="39"/>
    </row>
    <row r="62" spans="1:12" ht="15" customHeight="1" x14ac:dyDescent="0.2">
      <c r="A62" s="37" t="s">
        <v>79</v>
      </c>
      <c r="B62" s="99">
        <v>2815041</v>
      </c>
      <c r="C62" s="97"/>
      <c r="D62" s="99">
        <v>3219694</v>
      </c>
      <c r="E62" s="97"/>
      <c r="F62" s="99">
        <v>6259247</v>
      </c>
      <c r="G62" s="97"/>
      <c r="H62" s="99">
        <v>0</v>
      </c>
      <c r="I62" s="98"/>
      <c r="J62" s="99">
        <f t="shared" si="1"/>
        <v>6259247</v>
      </c>
      <c r="K62" s="39"/>
      <c r="L62" s="39"/>
    </row>
    <row r="63" spans="1:12" ht="15" customHeight="1" x14ac:dyDescent="0.2">
      <c r="A63" s="37"/>
      <c r="B63" s="38"/>
      <c r="C63" s="41"/>
      <c r="D63" s="42"/>
      <c r="E63" s="41"/>
      <c r="F63" s="42"/>
      <c r="G63" s="41"/>
      <c r="H63" s="42"/>
      <c r="I63" s="41"/>
      <c r="J63" s="42"/>
      <c r="K63" s="41"/>
      <c r="L63" s="39"/>
    </row>
    <row r="64" spans="1:12" ht="15" customHeight="1" x14ac:dyDescent="0.2">
      <c r="A64" s="43" t="s">
        <v>14</v>
      </c>
      <c r="B64" s="44">
        <f>SUM(B7:B62)</f>
        <v>1177524782</v>
      </c>
      <c r="C64" s="44"/>
      <c r="D64" s="44">
        <f t="shared" ref="D64:F64" si="2">SUM(D7:D62)</f>
        <v>1668149648</v>
      </c>
      <c r="E64" s="44"/>
      <c r="F64" s="44">
        <f t="shared" si="2"/>
        <v>4865953401</v>
      </c>
      <c r="G64" s="44"/>
      <c r="H64" s="44">
        <f>SUM(H7:H62)</f>
        <v>1497830673</v>
      </c>
      <c r="I64" s="44"/>
      <c r="J64" s="44">
        <f>SUM(J7:J62)</f>
        <v>6363784074</v>
      </c>
      <c r="K64" s="46"/>
      <c r="L64" s="46"/>
    </row>
    <row r="65" spans="1:12" ht="15" customHeight="1" x14ac:dyDescent="0.2">
      <c r="A65" s="43"/>
      <c r="B65" s="44"/>
      <c r="C65" s="45"/>
      <c r="D65" s="44"/>
      <c r="E65" s="45"/>
      <c r="F65" s="44"/>
      <c r="G65" s="45"/>
      <c r="H65" s="44"/>
      <c r="I65" s="45"/>
      <c r="J65" s="44"/>
      <c r="K65" s="46"/>
      <c r="L65" s="46"/>
    </row>
    <row r="66" spans="1:12" s="5" customFormat="1" ht="15" customHeight="1" x14ac:dyDescent="0.2">
      <c r="A66" s="126" t="s">
        <v>146</v>
      </c>
      <c r="B66" s="103"/>
      <c r="C66" s="103"/>
      <c r="D66" s="103"/>
      <c r="E66" s="103"/>
      <c r="F66" s="103"/>
      <c r="G66" s="103"/>
      <c r="H66" s="103"/>
      <c r="I66" s="103"/>
      <c r="J66" s="103"/>
      <c r="K66" s="45"/>
      <c r="L66" s="45"/>
    </row>
    <row r="67" spans="1:12" s="5" customFormat="1" ht="15" customHeight="1" x14ac:dyDescent="0.2">
      <c r="A67" s="104"/>
      <c r="D67" s="14"/>
    </row>
    <row r="68" spans="1:12" ht="15" customHeight="1" x14ac:dyDescent="0.2">
      <c r="B68" s="50"/>
      <c r="D68" s="50"/>
      <c r="F68" s="50"/>
      <c r="H68" s="50"/>
      <c r="J68" s="50"/>
    </row>
    <row r="69" spans="1:12" ht="15" customHeight="1" x14ac:dyDescent="0.2">
      <c r="J69" s="80"/>
    </row>
    <row r="70" spans="1:12" ht="15" customHeight="1" x14ac:dyDescent="0.2">
      <c r="D70" s="81"/>
      <c r="J70" s="5"/>
    </row>
    <row r="71" spans="1:12" ht="15" customHeight="1" x14ac:dyDescent="0.2">
      <c r="J71" s="5"/>
    </row>
  </sheetData>
  <mergeCells count="2">
    <mergeCell ref="A4:J4"/>
    <mergeCell ref="F5:J5"/>
  </mergeCells>
  <pageMargins left="0.7" right="0.7" top="0.53" bottom="0.48" header="0.3" footer="0.3"/>
  <pageSetup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68"/>
  <sheetViews>
    <sheetView zoomScale="90" zoomScaleNormal="90" workbookViewId="0">
      <pane xSplit="1" ySplit="5" topLeftCell="B42" activePane="bottomRight" state="frozen"/>
      <selection activeCell="A3" sqref="A3"/>
      <selection pane="topRight" activeCell="A3" sqref="A3"/>
      <selection pane="bottomLeft" activeCell="A3" sqref="A3"/>
      <selection pane="bottomRight" activeCell="I45" sqref="I45"/>
    </sheetView>
  </sheetViews>
  <sheetFormatPr defaultRowHeight="12.75" x14ac:dyDescent="0.2"/>
  <cols>
    <col min="1" max="1" width="17.7109375" style="28" customWidth="1"/>
    <col min="2" max="3" width="12.7109375" style="28" customWidth="1"/>
    <col min="4" max="4" width="15.140625" style="28" customWidth="1"/>
    <col min="5" max="5" width="14.42578125" style="28" bestFit="1" customWidth="1"/>
    <col min="6" max="6" width="15.7109375" style="28" customWidth="1"/>
    <col min="7" max="7" width="12.85546875" style="28" customWidth="1"/>
    <col min="8" max="8" width="12.7109375" style="28" customWidth="1"/>
    <col min="9" max="10" width="14.7109375" style="28" customWidth="1"/>
    <col min="11" max="11" width="12.7109375" style="28" customWidth="1"/>
    <col min="12" max="12" width="9.140625" style="83"/>
    <col min="13" max="254" width="9.140625" style="28"/>
    <col min="255" max="255" width="17.7109375" style="28" customWidth="1"/>
    <col min="256" max="259" width="12.7109375" style="28" customWidth="1"/>
    <col min="260" max="260" width="12.85546875" style="28" customWidth="1"/>
    <col min="261" max="261" width="12.7109375" style="28" customWidth="1"/>
    <col min="262" max="263" width="14.7109375" style="28" customWidth="1"/>
    <col min="264" max="264" width="12.7109375" style="28" customWidth="1"/>
    <col min="265" max="510" width="9.140625" style="28"/>
    <col min="511" max="511" width="17.7109375" style="28" customWidth="1"/>
    <col min="512" max="515" width="12.7109375" style="28" customWidth="1"/>
    <col min="516" max="516" width="12.85546875" style="28" customWidth="1"/>
    <col min="517" max="517" width="12.7109375" style="28" customWidth="1"/>
    <col min="518" max="519" width="14.7109375" style="28" customWidth="1"/>
    <col min="520" max="520" width="12.7109375" style="28" customWidth="1"/>
    <col min="521" max="766" width="9.140625" style="28"/>
    <col min="767" max="767" width="17.7109375" style="28" customWidth="1"/>
    <col min="768" max="771" width="12.7109375" style="28" customWidth="1"/>
    <col min="772" max="772" width="12.85546875" style="28" customWidth="1"/>
    <col min="773" max="773" width="12.7109375" style="28" customWidth="1"/>
    <col min="774" max="775" width="14.7109375" style="28" customWidth="1"/>
    <col min="776" max="776" width="12.7109375" style="28" customWidth="1"/>
    <col min="777" max="1022" width="9.140625" style="28"/>
    <col min="1023" max="1023" width="17.7109375" style="28" customWidth="1"/>
    <col min="1024" max="1027" width="12.7109375" style="28" customWidth="1"/>
    <col min="1028" max="1028" width="12.85546875" style="28" customWidth="1"/>
    <col min="1029" max="1029" width="12.7109375" style="28" customWidth="1"/>
    <col min="1030" max="1031" width="14.7109375" style="28" customWidth="1"/>
    <col min="1032" max="1032" width="12.7109375" style="28" customWidth="1"/>
    <col min="1033" max="1278" width="9.140625" style="28"/>
    <col min="1279" max="1279" width="17.7109375" style="28" customWidth="1"/>
    <col min="1280" max="1283" width="12.7109375" style="28" customWidth="1"/>
    <col min="1284" max="1284" width="12.85546875" style="28" customWidth="1"/>
    <col min="1285" max="1285" width="12.7109375" style="28" customWidth="1"/>
    <col min="1286" max="1287" width="14.7109375" style="28" customWidth="1"/>
    <col min="1288" max="1288" width="12.7109375" style="28" customWidth="1"/>
    <col min="1289" max="1534" width="9.140625" style="28"/>
    <col min="1535" max="1535" width="17.7109375" style="28" customWidth="1"/>
    <col min="1536" max="1539" width="12.7109375" style="28" customWidth="1"/>
    <col min="1540" max="1540" width="12.85546875" style="28" customWidth="1"/>
    <col min="1541" max="1541" width="12.7109375" style="28" customWidth="1"/>
    <col min="1542" max="1543" width="14.7109375" style="28" customWidth="1"/>
    <col min="1544" max="1544" width="12.7109375" style="28" customWidth="1"/>
    <col min="1545" max="1790" width="9.140625" style="28"/>
    <col min="1791" max="1791" width="17.7109375" style="28" customWidth="1"/>
    <col min="1792" max="1795" width="12.7109375" style="28" customWidth="1"/>
    <col min="1796" max="1796" width="12.85546875" style="28" customWidth="1"/>
    <col min="1797" max="1797" width="12.7109375" style="28" customWidth="1"/>
    <col min="1798" max="1799" width="14.7109375" style="28" customWidth="1"/>
    <col min="1800" max="1800" width="12.7109375" style="28" customWidth="1"/>
    <col min="1801" max="2046" width="9.140625" style="28"/>
    <col min="2047" max="2047" width="17.7109375" style="28" customWidth="1"/>
    <col min="2048" max="2051" width="12.7109375" style="28" customWidth="1"/>
    <col min="2052" max="2052" width="12.85546875" style="28" customWidth="1"/>
    <col min="2053" max="2053" width="12.7109375" style="28" customWidth="1"/>
    <col min="2054" max="2055" width="14.7109375" style="28" customWidth="1"/>
    <col min="2056" max="2056" width="12.7109375" style="28" customWidth="1"/>
    <col min="2057" max="2302" width="9.140625" style="28"/>
    <col min="2303" max="2303" width="17.7109375" style="28" customWidth="1"/>
    <col min="2304" max="2307" width="12.7109375" style="28" customWidth="1"/>
    <col min="2308" max="2308" width="12.85546875" style="28" customWidth="1"/>
    <col min="2309" max="2309" width="12.7109375" style="28" customWidth="1"/>
    <col min="2310" max="2311" width="14.7109375" style="28" customWidth="1"/>
    <col min="2312" max="2312" width="12.7109375" style="28" customWidth="1"/>
    <col min="2313" max="2558" width="9.140625" style="28"/>
    <col min="2559" max="2559" width="17.7109375" style="28" customWidth="1"/>
    <col min="2560" max="2563" width="12.7109375" style="28" customWidth="1"/>
    <col min="2564" max="2564" width="12.85546875" style="28" customWidth="1"/>
    <col min="2565" max="2565" width="12.7109375" style="28" customWidth="1"/>
    <col min="2566" max="2567" width="14.7109375" style="28" customWidth="1"/>
    <col min="2568" max="2568" width="12.7109375" style="28" customWidth="1"/>
    <col min="2569" max="2814" width="9.140625" style="28"/>
    <col min="2815" max="2815" width="17.7109375" style="28" customWidth="1"/>
    <col min="2816" max="2819" width="12.7109375" style="28" customWidth="1"/>
    <col min="2820" max="2820" width="12.85546875" style="28" customWidth="1"/>
    <col min="2821" max="2821" width="12.7109375" style="28" customWidth="1"/>
    <col min="2822" max="2823" width="14.7109375" style="28" customWidth="1"/>
    <col min="2824" max="2824" width="12.7109375" style="28" customWidth="1"/>
    <col min="2825" max="3070" width="9.140625" style="28"/>
    <col min="3071" max="3071" width="17.7109375" style="28" customWidth="1"/>
    <col min="3072" max="3075" width="12.7109375" style="28" customWidth="1"/>
    <col min="3076" max="3076" width="12.85546875" style="28" customWidth="1"/>
    <col min="3077" max="3077" width="12.7109375" style="28" customWidth="1"/>
    <col min="3078" max="3079" width="14.7109375" style="28" customWidth="1"/>
    <col min="3080" max="3080" width="12.7109375" style="28" customWidth="1"/>
    <col min="3081" max="3326" width="9.140625" style="28"/>
    <col min="3327" max="3327" width="17.7109375" style="28" customWidth="1"/>
    <col min="3328" max="3331" width="12.7109375" style="28" customWidth="1"/>
    <col min="3332" max="3332" width="12.85546875" style="28" customWidth="1"/>
    <col min="3333" max="3333" width="12.7109375" style="28" customWidth="1"/>
    <col min="3334" max="3335" width="14.7109375" style="28" customWidth="1"/>
    <col min="3336" max="3336" width="12.7109375" style="28" customWidth="1"/>
    <col min="3337" max="3582" width="9.140625" style="28"/>
    <col min="3583" max="3583" width="17.7109375" style="28" customWidth="1"/>
    <col min="3584" max="3587" width="12.7109375" style="28" customWidth="1"/>
    <col min="3588" max="3588" width="12.85546875" style="28" customWidth="1"/>
    <col min="3589" max="3589" width="12.7109375" style="28" customWidth="1"/>
    <col min="3590" max="3591" width="14.7109375" style="28" customWidth="1"/>
    <col min="3592" max="3592" width="12.7109375" style="28" customWidth="1"/>
    <col min="3593" max="3838" width="9.140625" style="28"/>
    <col min="3839" max="3839" width="17.7109375" style="28" customWidth="1"/>
    <col min="3840" max="3843" width="12.7109375" style="28" customWidth="1"/>
    <col min="3844" max="3844" width="12.85546875" style="28" customWidth="1"/>
    <col min="3845" max="3845" width="12.7109375" style="28" customWidth="1"/>
    <col min="3846" max="3847" width="14.7109375" style="28" customWidth="1"/>
    <col min="3848" max="3848" width="12.7109375" style="28" customWidth="1"/>
    <col min="3849" max="4094" width="9.140625" style="28"/>
    <col min="4095" max="4095" width="17.7109375" style="28" customWidth="1"/>
    <col min="4096" max="4099" width="12.7109375" style="28" customWidth="1"/>
    <col min="4100" max="4100" width="12.85546875" style="28" customWidth="1"/>
    <col min="4101" max="4101" width="12.7109375" style="28" customWidth="1"/>
    <col min="4102" max="4103" width="14.7109375" style="28" customWidth="1"/>
    <col min="4104" max="4104" width="12.7109375" style="28" customWidth="1"/>
    <col min="4105" max="4350" width="9.140625" style="28"/>
    <col min="4351" max="4351" width="17.7109375" style="28" customWidth="1"/>
    <col min="4352" max="4355" width="12.7109375" style="28" customWidth="1"/>
    <col min="4356" max="4356" width="12.85546875" style="28" customWidth="1"/>
    <col min="4357" max="4357" width="12.7109375" style="28" customWidth="1"/>
    <col min="4358" max="4359" width="14.7109375" style="28" customWidth="1"/>
    <col min="4360" max="4360" width="12.7109375" style="28" customWidth="1"/>
    <col min="4361" max="4606" width="9.140625" style="28"/>
    <col min="4607" max="4607" width="17.7109375" style="28" customWidth="1"/>
    <col min="4608" max="4611" width="12.7109375" style="28" customWidth="1"/>
    <col min="4612" max="4612" width="12.85546875" style="28" customWidth="1"/>
    <col min="4613" max="4613" width="12.7109375" style="28" customWidth="1"/>
    <col min="4614" max="4615" width="14.7109375" style="28" customWidth="1"/>
    <col min="4616" max="4616" width="12.7109375" style="28" customWidth="1"/>
    <col min="4617" max="4862" width="9.140625" style="28"/>
    <col min="4863" max="4863" width="17.7109375" style="28" customWidth="1"/>
    <col min="4864" max="4867" width="12.7109375" style="28" customWidth="1"/>
    <col min="4868" max="4868" width="12.85546875" style="28" customWidth="1"/>
    <col min="4869" max="4869" width="12.7109375" style="28" customWidth="1"/>
    <col min="4870" max="4871" width="14.7109375" style="28" customWidth="1"/>
    <col min="4872" max="4872" width="12.7109375" style="28" customWidth="1"/>
    <col min="4873" max="5118" width="9.140625" style="28"/>
    <col min="5119" max="5119" width="17.7109375" style="28" customWidth="1"/>
    <col min="5120" max="5123" width="12.7109375" style="28" customWidth="1"/>
    <col min="5124" max="5124" width="12.85546875" style="28" customWidth="1"/>
    <col min="5125" max="5125" width="12.7109375" style="28" customWidth="1"/>
    <col min="5126" max="5127" width="14.7109375" style="28" customWidth="1"/>
    <col min="5128" max="5128" width="12.7109375" style="28" customWidth="1"/>
    <col min="5129" max="5374" width="9.140625" style="28"/>
    <col min="5375" max="5375" width="17.7109375" style="28" customWidth="1"/>
    <col min="5376" max="5379" width="12.7109375" style="28" customWidth="1"/>
    <col min="5380" max="5380" width="12.85546875" style="28" customWidth="1"/>
    <col min="5381" max="5381" width="12.7109375" style="28" customWidth="1"/>
    <col min="5382" max="5383" width="14.7109375" style="28" customWidth="1"/>
    <col min="5384" max="5384" width="12.7109375" style="28" customWidth="1"/>
    <col min="5385" max="5630" width="9.140625" style="28"/>
    <col min="5631" max="5631" width="17.7109375" style="28" customWidth="1"/>
    <col min="5632" max="5635" width="12.7109375" style="28" customWidth="1"/>
    <col min="5636" max="5636" width="12.85546875" style="28" customWidth="1"/>
    <col min="5637" max="5637" width="12.7109375" style="28" customWidth="1"/>
    <col min="5638" max="5639" width="14.7109375" style="28" customWidth="1"/>
    <col min="5640" max="5640" width="12.7109375" style="28" customWidth="1"/>
    <col min="5641" max="5886" width="9.140625" style="28"/>
    <col min="5887" max="5887" width="17.7109375" style="28" customWidth="1"/>
    <col min="5888" max="5891" width="12.7109375" style="28" customWidth="1"/>
    <col min="5892" max="5892" width="12.85546875" style="28" customWidth="1"/>
    <col min="5893" max="5893" width="12.7109375" style="28" customWidth="1"/>
    <col min="5894" max="5895" width="14.7109375" style="28" customWidth="1"/>
    <col min="5896" max="5896" width="12.7109375" style="28" customWidth="1"/>
    <col min="5897" max="6142" width="9.140625" style="28"/>
    <col min="6143" max="6143" width="17.7109375" style="28" customWidth="1"/>
    <col min="6144" max="6147" width="12.7109375" style="28" customWidth="1"/>
    <col min="6148" max="6148" width="12.85546875" style="28" customWidth="1"/>
    <col min="6149" max="6149" width="12.7109375" style="28" customWidth="1"/>
    <col min="6150" max="6151" width="14.7109375" style="28" customWidth="1"/>
    <col min="6152" max="6152" width="12.7109375" style="28" customWidth="1"/>
    <col min="6153" max="6398" width="9.140625" style="28"/>
    <col min="6399" max="6399" width="17.7109375" style="28" customWidth="1"/>
    <col min="6400" max="6403" width="12.7109375" style="28" customWidth="1"/>
    <col min="6404" max="6404" width="12.85546875" style="28" customWidth="1"/>
    <col min="6405" max="6405" width="12.7109375" style="28" customWidth="1"/>
    <col min="6406" max="6407" width="14.7109375" style="28" customWidth="1"/>
    <col min="6408" max="6408" width="12.7109375" style="28" customWidth="1"/>
    <col min="6409" max="6654" width="9.140625" style="28"/>
    <col min="6655" max="6655" width="17.7109375" style="28" customWidth="1"/>
    <col min="6656" max="6659" width="12.7109375" style="28" customWidth="1"/>
    <col min="6660" max="6660" width="12.85546875" style="28" customWidth="1"/>
    <col min="6661" max="6661" width="12.7109375" style="28" customWidth="1"/>
    <col min="6662" max="6663" width="14.7109375" style="28" customWidth="1"/>
    <col min="6664" max="6664" width="12.7109375" style="28" customWidth="1"/>
    <col min="6665" max="6910" width="9.140625" style="28"/>
    <col min="6911" max="6911" width="17.7109375" style="28" customWidth="1"/>
    <col min="6912" max="6915" width="12.7109375" style="28" customWidth="1"/>
    <col min="6916" max="6916" width="12.85546875" style="28" customWidth="1"/>
    <col min="6917" max="6917" width="12.7109375" style="28" customWidth="1"/>
    <col min="6918" max="6919" width="14.7109375" style="28" customWidth="1"/>
    <col min="6920" max="6920" width="12.7109375" style="28" customWidth="1"/>
    <col min="6921" max="7166" width="9.140625" style="28"/>
    <col min="7167" max="7167" width="17.7109375" style="28" customWidth="1"/>
    <col min="7168" max="7171" width="12.7109375" style="28" customWidth="1"/>
    <col min="7172" max="7172" width="12.85546875" style="28" customWidth="1"/>
    <col min="7173" max="7173" width="12.7109375" style="28" customWidth="1"/>
    <col min="7174" max="7175" width="14.7109375" style="28" customWidth="1"/>
    <col min="7176" max="7176" width="12.7109375" style="28" customWidth="1"/>
    <col min="7177" max="7422" width="9.140625" style="28"/>
    <col min="7423" max="7423" width="17.7109375" style="28" customWidth="1"/>
    <col min="7424" max="7427" width="12.7109375" style="28" customWidth="1"/>
    <col min="7428" max="7428" width="12.85546875" style="28" customWidth="1"/>
    <col min="7429" max="7429" width="12.7109375" style="28" customWidth="1"/>
    <col min="7430" max="7431" width="14.7109375" style="28" customWidth="1"/>
    <col min="7432" max="7432" width="12.7109375" style="28" customWidth="1"/>
    <col min="7433" max="7678" width="9.140625" style="28"/>
    <col min="7679" max="7679" width="17.7109375" style="28" customWidth="1"/>
    <col min="7680" max="7683" width="12.7109375" style="28" customWidth="1"/>
    <col min="7684" max="7684" width="12.85546875" style="28" customWidth="1"/>
    <col min="7685" max="7685" width="12.7109375" style="28" customWidth="1"/>
    <col min="7686" max="7687" width="14.7109375" style="28" customWidth="1"/>
    <col min="7688" max="7688" width="12.7109375" style="28" customWidth="1"/>
    <col min="7689" max="7934" width="9.140625" style="28"/>
    <col min="7935" max="7935" width="17.7109375" style="28" customWidth="1"/>
    <col min="7936" max="7939" width="12.7109375" style="28" customWidth="1"/>
    <col min="7940" max="7940" width="12.85546875" style="28" customWidth="1"/>
    <col min="7941" max="7941" width="12.7109375" style="28" customWidth="1"/>
    <col min="7942" max="7943" width="14.7109375" style="28" customWidth="1"/>
    <col min="7944" max="7944" width="12.7109375" style="28" customWidth="1"/>
    <col min="7945" max="8190" width="9.140625" style="28"/>
    <col min="8191" max="8191" width="17.7109375" style="28" customWidth="1"/>
    <col min="8192" max="8195" width="12.7109375" style="28" customWidth="1"/>
    <col min="8196" max="8196" width="12.85546875" style="28" customWidth="1"/>
    <col min="8197" max="8197" width="12.7109375" style="28" customWidth="1"/>
    <col min="8198" max="8199" width="14.7109375" style="28" customWidth="1"/>
    <col min="8200" max="8200" width="12.7109375" style="28" customWidth="1"/>
    <col min="8201" max="8446" width="9.140625" style="28"/>
    <col min="8447" max="8447" width="17.7109375" style="28" customWidth="1"/>
    <col min="8448" max="8451" width="12.7109375" style="28" customWidth="1"/>
    <col min="8452" max="8452" width="12.85546875" style="28" customWidth="1"/>
    <col min="8453" max="8453" width="12.7109375" style="28" customWidth="1"/>
    <col min="8454" max="8455" width="14.7109375" style="28" customWidth="1"/>
    <col min="8456" max="8456" width="12.7109375" style="28" customWidth="1"/>
    <col min="8457" max="8702" width="9.140625" style="28"/>
    <col min="8703" max="8703" width="17.7109375" style="28" customWidth="1"/>
    <col min="8704" max="8707" width="12.7109375" style="28" customWidth="1"/>
    <col min="8708" max="8708" width="12.85546875" style="28" customWidth="1"/>
    <col min="8709" max="8709" width="12.7109375" style="28" customWidth="1"/>
    <col min="8710" max="8711" width="14.7109375" style="28" customWidth="1"/>
    <col min="8712" max="8712" width="12.7109375" style="28" customWidth="1"/>
    <col min="8713" max="8958" width="9.140625" style="28"/>
    <col min="8959" max="8959" width="17.7109375" style="28" customWidth="1"/>
    <col min="8960" max="8963" width="12.7109375" style="28" customWidth="1"/>
    <col min="8964" max="8964" width="12.85546875" style="28" customWidth="1"/>
    <col min="8965" max="8965" width="12.7109375" style="28" customWidth="1"/>
    <col min="8966" max="8967" width="14.7109375" style="28" customWidth="1"/>
    <col min="8968" max="8968" width="12.7109375" style="28" customWidth="1"/>
    <col min="8969" max="9214" width="9.140625" style="28"/>
    <col min="9215" max="9215" width="17.7109375" style="28" customWidth="1"/>
    <col min="9216" max="9219" width="12.7109375" style="28" customWidth="1"/>
    <col min="9220" max="9220" width="12.85546875" style="28" customWidth="1"/>
    <col min="9221" max="9221" width="12.7109375" style="28" customWidth="1"/>
    <col min="9222" max="9223" width="14.7109375" style="28" customWidth="1"/>
    <col min="9224" max="9224" width="12.7109375" style="28" customWidth="1"/>
    <col min="9225" max="9470" width="9.140625" style="28"/>
    <col min="9471" max="9471" width="17.7109375" style="28" customWidth="1"/>
    <col min="9472" max="9475" width="12.7109375" style="28" customWidth="1"/>
    <col min="9476" max="9476" width="12.85546875" style="28" customWidth="1"/>
    <col min="9477" max="9477" width="12.7109375" style="28" customWidth="1"/>
    <col min="9478" max="9479" width="14.7109375" style="28" customWidth="1"/>
    <col min="9480" max="9480" width="12.7109375" style="28" customWidth="1"/>
    <col min="9481" max="9726" width="9.140625" style="28"/>
    <col min="9727" max="9727" width="17.7109375" style="28" customWidth="1"/>
    <col min="9728" max="9731" width="12.7109375" style="28" customWidth="1"/>
    <col min="9732" max="9732" width="12.85546875" style="28" customWidth="1"/>
    <col min="9733" max="9733" width="12.7109375" style="28" customWidth="1"/>
    <col min="9734" max="9735" width="14.7109375" style="28" customWidth="1"/>
    <col min="9736" max="9736" width="12.7109375" style="28" customWidth="1"/>
    <col min="9737" max="9982" width="9.140625" style="28"/>
    <col min="9983" max="9983" width="17.7109375" style="28" customWidth="1"/>
    <col min="9984" max="9987" width="12.7109375" style="28" customWidth="1"/>
    <col min="9988" max="9988" width="12.85546875" style="28" customWidth="1"/>
    <col min="9989" max="9989" width="12.7109375" style="28" customWidth="1"/>
    <col min="9990" max="9991" width="14.7109375" style="28" customWidth="1"/>
    <col min="9992" max="9992" width="12.7109375" style="28" customWidth="1"/>
    <col min="9993" max="10238" width="9.140625" style="28"/>
    <col min="10239" max="10239" width="17.7109375" style="28" customWidth="1"/>
    <col min="10240" max="10243" width="12.7109375" style="28" customWidth="1"/>
    <col min="10244" max="10244" width="12.85546875" style="28" customWidth="1"/>
    <col min="10245" max="10245" width="12.7109375" style="28" customWidth="1"/>
    <col min="10246" max="10247" width="14.7109375" style="28" customWidth="1"/>
    <col min="10248" max="10248" width="12.7109375" style="28" customWidth="1"/>
    <col min="10249" max="10494" width="9.140625" style="28"/>
    <col min="10495" max="10495" width="17.7109375" style="28" customWidth="1"/>
    <col min="10496" max="10499" width="12.7109375" style="28" customWidth="1"/>
    <col min="10500" max="10500" width="12.85546875" style="28" customWidth="1"/>
    <col min="10501" max="10501" width="12.7109375" style="28" customWidth="1"/>
    <col min="10502" max="10503" width="14.7109375" style="28" customWidth="1"/>
    <col min="10504" max="10504" width="12.7109375" style="28" customWidth="1"/>
    <col min="10505" max="10750" width="9.140625" style="28"/>
    <col min="10751" max="10751" width="17.7109375" style="28" customWidth="1"/>
    <col min="10752" max="10755" width="12.7109375" style="28" customWidth="1"/>
    <col min="10756" max="10756" width="12.85546875" style="28" customWidth="1"/>
    <col min="10757" max="10757" width="12.7109375" style="28" customWidth="1"/>
    <col min="10758" max="10759" width="14.7109375" style="28" customWidth="1"/>
    <col min="10760" max="10760" width="12.7109375" style="28" customWidth="1"/>
    <col min="10761" max="11006" width="9.140625" style="28"/>
    <col min="11007" max="11007" width="17.7109375" style="28" customWidth="1"/>
    <col min="11008" max="11011" width="12.7109375" style="28" customWidth="1"/>
    <col min="11012" max="11012" width="12.85546875" style="28" customWidth="1"/>
    <col min="11013" max="11013" width="12.7109375" style="28" customWidth="1"/>
    <col min="11014" max="11015" width="14.7109375" style="28" customWidth="1"/>
    <col min="11016" max="11016" width="12.7109375" style="28" customWidth="1"/>
    <col min="11017" max="11262" width="9.140625" style="28"/>
    <col min="11263" max="11263" width="17.7109375" style="28" customWidth="1"/>
    <col min="11264" max="11267" width="12.7109375" style="28" customWidth="1"/>
    <col min="11268" max="11268" width="12.85546875" style="28" customWidth="1"/>
    <col min="11269" max="11269" width="12.7109375" style="28" customWidth="1"/>
    <col min="11270" max="11271" width="14.7109375" style="28" customWidth="1"/>
    <col min="11272" max="11272" width="12.7109375" style="28" customWidth="1"/>
    <col min="11273" max="11518" width="9.140625" style="28"/>
    <col min="11519" max="11519" width="17.7109375" style="28" customWidth="1"/>
    <col min="11520" max="11523" width="12.7109375" style="28" customWidth="1"/>
    <col min="11524" max="11524" width="12.85546875" style="28" customWidth="1"/>
    <col min="11525" max="11525" width="12.7109375" style="28" customWidth="1"/>
    <col min="11526" max="11527" width="14.7109375" style="28" customWidth="1"/>
    <col min="11528" max="11528" width="12.7109375" style="28" customWidth="1"/>
    <col min="11529" max="11774" width="9.140625" style="28"/>
    <col min="11775" max="11775" width="17.7109375" style="28" customWidth="1"/>
    <col min="11776" max="11779" width="12.7109375" style="28" customWidth="1"/>
    <col min="11780" max="11780" width="12.85546875" style="28" customWidth="1"/>
    <col min="11781" max="11781" width="12.7109375" style="28" customWidth="1"/>
    <col min="11782" max="11783" width="14.7109375" style="28" customWidth="1"/>
    <col min="11784" max="11784" width="12.7109375" style="28" customWidth="1"/>
    <col min="11785" max="12030" width="9.140625" style="28"/>
    <col min="12031" max="12031" width="17.7109375" style="28" customWidth="1"/>
    <col min="12032" max="12035" width="12.7109375" style="28" customWidth="1"/>
    <col min="12036" max="12036" width="12.85546875" style="28" customWidth="1"/>
    <col min="12037" max="12037" width="12.7109375" style="28" customWidth="1"/>
    <col min="12038" max="12039" width="14.7109375" style="28" customWidth="1"/>
    <col min="12040" max="12040" width="12.7109375" style="28" customWidth="1"/>
    <col min="12041" max="12286" width="9.140625" style="28"/>
    <col min="12287" max="12287" width="17.7109375" style="28" customWidth="1"/>
    <col min="12288" max="12291" width="12.7109375" style="28" customWidth="1"/>
    <col min="12292" max="12292" width="12.85546875" style="28" customWidth="1"/>
    <col min="12293" max="12293" width="12.7109375" style="28" customWidth="1"/>
    <col min="12294" max="12295" width="14.7109375" style="28" customWidth="1"/>
    <col min="12296" max="12296" width="12.7109375" style="28" customWidth="1"/>
    <col min="12297" max="12542" width="9.140625" style="28"/>
    <col min="12543" max="12543" width="17.7109375" style="28" customWidth="1"/>
    <col min="12544" max="12547" width="12.7109375" style="28" customWidth="1"/>
    <col min="12548" max="12548" width="12.85546875" style="28" customWidth="1"/>
    <col min="12549" max="12549" width="12.7109375" style="28" customWidth="1"/>
    <col min="12550" max="12551" width="14.7109375" style="28" customWidth="1"/>
    <col min="12552" max="12552" width="12.7109375" style="28" customWidth="1"/>
    <col min="12553" max="12798" width="9.140625" style="28"/>
    <col min="12799" max="12799" width="17.7109375" style="28" customWidth="1"/>
    <col min="12800" max="12803" width="12.7109375" style="28" customWidth="1"/>
    <col min="12804" max="12804" width="12.85546875" style="28" customWidth="1"/>
    <col min="12805" max="12805" width="12.7109375" style="28" customWidth="1"/>
    <col min="12806" max="12807" width="14.7109375" style="28" customWidth="1"/>
    <col min="12808" max="12808" width="12.7109375" style="28" customWidth="1"/>
    <col min="12809" max="13054" width="9.140625" style="28"/>
    <col min="13055" max="13055" width="17.7109375" style="28" customWidth="1"/>
    <col min="13056" max="13059" width="12.7109375" style="28" customWidth="1"/>
    <col min="13060" max="13060" width="12.85546875" style="28" customWidth="1"/>
    <col min="13061" max="13061" width="12.7109375" style="28" customWidth="1"/>
    <col min="13062" max="13063" width="14.7109375" style="28" customWidth="1"/>
    <col min="13064" max="13064" width="12.7109375" style="28" customWidth="1"/>
    <col min="13065" max="13310" width="9.140625" style="28"/>
    <col min="13311" max="13311" width="17.7109375" style="28" customWidth="1"/>
    <col min="13312" max="13315" width="12.7109375" style="28" customWidth="1"/>
    <col min="13316" max="13316" width="12.85546875" style="28" customWidth="1"/>
    <col min="13317" max="13317" width="12.7109375" style="28" customWidth="1"/>
    <col min="13318" max="13319" width="14.7109375" style="28" customWidth="1"/>
    <col min="13320" max="13320" width="12.7109375" style="28" customWidth="1"/>
    <col min="13321" max="13566" width="9.140625" style="28"/>
    <col min="13567" max="13567" width="17.7109375" style="28" customWidth="1"/>
    <col min="13568" max="13571" width="12.7109375" style="28" customWidth="1"/>
    <col min="13572" max="13572" width="12.85546875" style="28" customWidth="1"/>
    <col min="13573" max="13573" width="12.7109375" style="28" customWidth="1"/>
    <col min="13574" max="13575" width="14.7109375" style="28" customWidth="1"/>
    <col min="13576" max="13576" width="12.7109375" style="28" customWidth="1"/>
    <col min="13577" max="13822" width="9.140625" style="28"/>
    <col min="13823" max="13823" width="17.7109375" style="28" customWidth="1"/>
    <col min="13824" max="13827" width="12.7109375" style="28" customWidth="1"/>
    <col min="13828" max="13828" width="12.85546875" style="28" customWidth="1"/>
    <col min="13829" max="13829" width="12.7109375" style="28" customWidth="1"/>
    <col min="13830" max="13831" width="14.7109375" style="28" customWidth="1"/>
    <col min="13832" max="13832" width="12.7109375" style="28" customWidth="1"/>
    <col min="13833" max="14078" width="9.140625" style="28"/>
    <col min="14079" max="14079" width="17.7109375" style="28" customWidth="1"/>
    <col min="14080" max="14083" width="12.7109375" style="28" customWidth="1"/>
    <col min="14084" max="14084" width="12.85546875" style="28" customWidth="1"/>
    <col min="14085" max="14085" width="12.7109375" style="28" customWidth="1"/>
    <col min="14086" max="14087" width="14.7109375" style="28" customWidth="1"/>
    <col min="14088" max="14088" width="12.7109375" style="28" customWidth="1"/>
    <col min="14089" max="14334" width="9.140625" style="28"/>
    <col min="14335" max="14335" width="17.7109375" style="28" customWidth="1"/>
    <col min="14336" max="14339" width="12.7109375" style="28" customWidth="1"/>
    <col min="14340" max="14340" width="12.85546875" style="28" customWidth="1"/>
    <col min="14341" max="14341" width="12.7109375" style="28" customWidth="1"/>
    <col min="14342" max="14343" width="14.7109375" style="28" customWidth="1"/>
    <col min="14344" max="14344" width="12.7109375" style="28" customWidth="1"/>
    <col min="14345" max="14590" width="9.140625" style="28"/>
    <col min="14591" max="14591" width="17.7109375" style="28" customWidth="1"/>
    <col min="14592" max="14595" width="12.7109375" style="28" customWidth="1"/>
    <col min="14596" max="14596" width="12.85546875" style="28" customWidth="1"/>
    <col min="14597" max="14597" width="12.7109375" style="28" customWidth="1"/>
    <col min="14598" max="14599" width="14.7109375" style="28" customWidth="1"/>
    <col min="14600" max="14600" width="12.7109375" style="28" customWidth="1"/>
    <col min="14601" max="14846" width="9.140625" style="28"/>
    <col min="14847" max="14847" width="17.7109375" style="28" customWidth="1"/>
    <col min="14848" max="14851" width="12.7109375" style="28" customWidth="1"/>
    <col min="14852" max="14852" width="12.85546875" style="28" customWidth="1"/>
    <col min="14853" max="14853" width="12.7109375" style="28" customWidth="1"/>
    <col min="14854" max="14855" width="14.7109375" style="28" customWidth="1"/>
    <col min="14856" max="14856" width="12.7109375" style="28" customWidth="1"/>
    <col min="14857" max="15102" width="9.140625" style="28"/>
    <col min="15103" max="15103" width="17.7109375" style="28" customWidth="1"/>
    <col min="15104" max="15107" width="12.7109375" style="28" customWidth="1"/>
    <col min="15108" max="15108" width="12.85546875" style="28" customWidth="1"/>
    <col min="15109" max="15109" width="12.7109375" style="28" customWidth="1"/>
    <col min="15110" max="15111" width="14.7109375" style="28" customWidth="1"/>
    <col min="15112" max="15112" width="12.7109375" style="28" customWidth="1"/>
    <col min="15113" max="15358" width="9.140625" style="28"/>
    <col min="15359" max="15359" width="17.7109375" style="28" customWidth="1"/>
    <col min="15360" max="15363" width="12.7109375" style="28" customWidth="1"/>
    <col min="15364" max="15364" width="12.85546875" style="28" customWidth="1"/>
    <col min="15365" max="15365" width="12.7109375" style="28" customWidth="1"/>
    <col min="15366" max="15367" width="14.7109375" style="28" customWidth="1"/>
    <col min="15368" max="15368" width="12.7109375" style="28" customWidth="1"/>
    <col min="15369" max="15614" width="9.140625" style="28"/>
    <col min="15615" max="15615" width="17.7109375" style="28" customWidth="1"/>
    <col min="15616" max="15619" width="12.7109375" style="28" customWidth="1"/>
    <col min="15620" max="15620" width="12.85546875" style="28" customWidth="1"/>
    <col min="15621" max="15621" width="12.7109375" style="28" customWidth="1"/>
    <col min="15622" max="15623" width="14.7109375" style="28" customWidth="1"/>
    <col min="15624" max="15624" width="12.7109375" style="28" customWidth="1"/>
    <col min="15625" max="15870" width="9.140625" style="28"/>
    <col min="15871" max="15871" width="17.7109375" style="28" customWidth="1"/>
    <col min="15872" max="15875" width="12.7109375" style="28" customWidth="1"/>
    <col min="15876" max="15876" width="12.85546875" style="28" customWidth="1"/>
    <col min="15877" max="15877" width="12.7109375" style="28" customWidth="1"/>
    <col min="15878" max="15879" width="14.7109375" style="28" customWidth="1"/>
    <col min="15880" max="15880" width="12.7109375" style="28" customWidth="1"/>
    <col min="15881" max="16126" width="9.140625" style="28"/>
    <col min="16127" max="16127" width="17.7109375" style="28" customWidth="1"/>
    <col min="16128" max="16131" width="12.7109375" style="28" customWidth="1"/>
    <col min="16132" max="16132" width="12.85546875" style="28" customWidth="1"/>
    <col min="16133" max="16133" width="12.7109375" style="28" customWidth="1"/>
    <col min="16134" max="16135" width="14.7109375" style="28" customWidth="1"/>
    <col min="16136" max="16136" width="12.7109375" style="28" customWidth="1"/>
    <col min="16137" max="16384" width="9.140625" style="28"/>
  </cols>
  <sheetData>
    <row r="1" spans="1:11" s="3" customFormat="1" ht="15" customHeight="1" x14ac:dyDescent="0.2">
      <c r="A1" s="26" t="str">
        <f>'Table 1b'!A1</f>
        <v>GRANT YEAR 2018 CHILD CARE DEVELOPMENT FUND (CCDF)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11" s="3" customFormat="1" ht="15" customHeight="1" x14ac:dyDescent="0.2">
      <c r="A2" s="26" t="s">
        <v>80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spans="1:11" s="3" customFormat="1" ht="15" customHeight="1" x14ac:dyDescent="0.2">
      <c r="A3" s="26" t="str">
        <f>'Table 1b'!A3</f>
        <v>Quarter End Date:  9/30/2020</v>
      </c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s="3" customFormat="1" ht="15" customHeight="1" x14ac:dyDescent="0.2">
      <c r="A4" s="26"/>
      <c r="B4" s="2"/>
      <c r="C4" s="2"/>
      <c r="D4" s="2"/>
      <c r="E4" s="2"/>
      <c r="F4" s="2"/>
      <c r="G4" s="2"/>
      <c r="H4" s="2"/>
      <c r="I4" s="2"/>
      <c r="J4" s="2"/>
      <c r="K4" s="2"/>
    </row>
    <row r="5" spans="1:11" ht="38.25" x14ac:dyDescent="0.2">
      <c r="A5" s="32" t="s">
        <v>19</v>
      </c>
      <c r="B5" s="33" t="s">
        <v>1</v>
      </c>
      <c r="C5" s="33" t="s">
        <v>2</v>
      </c>
      <c r="D5" s="100" t="s">
        <v>114</v>
      </c>
      <c r="E5" s="33" t="s">
        <v>81</v>
      </c>
      <c r="F5" s="33" t="s">
        <v>4</v>
      </c>
      <c r="G5" s="33" t="s">
        <v>5</v>
      </c>
      <c r="H5" s="33" t="s">
        <v>82</v>
      </c>
      <c r="I5" s="33" t="s">
        <v>7</v>
      </c>
      <c r="J5" s="33" t="s">
        <v>16</v>
      </c>
      <c r="K5" s="33" t="s">
        <v>83</v>
      </c>
    </row>
    <row r="6" spans="1:11" ht="14.1" customHeight="1" x14ac:dyDescent="0.2">
      <c r="A6" s="37" t="s">
        <v>25</v>
      </c>
      <c r="B6" s="105">
        <v>0</v>
      </c>
      <c r="C6" s="105">
        <v>0</v>
      </c>
      <c r="D6" s="105">
        <v>0</v>
      </c>
      <c r="E6" s="105">
        <v>16441707</v>
      </c>
      <c r="F6" s="105">
        <v>0</v>
      </c>
      <c r="G6" s="105">
        <v>0</v>
      </c>
      <c r="H6" s="105">
        <v>0</v>
      </c>
      <c r="I6" s="105">
        <f t="shared" ref="I6:I37" si="0">SUM(B6:H6)</f>
        <v>16441707</v>
      </c>
      <c r="J6" s="105">
        <v>0</v>
      </c>
      <c r="K6" s="105">
        <v>0</v>
      </c>
    </row>
    <row r="7" spans="1:11" ht="14.1" customHeight="1" x14ac:dyDescent="0.2">
      <c r="A7" s="37" t="s">
        <v>26</v>
      </c>
      <c r="B7" s="105">
        <v>0</v>
      </c>
      <c r="C7" s="105">
        <v>0</v>
      </c>
      <c r="D7" s="105">
        <v>0</v>
      </c>
      <c r="E7" s="105">
        <v>3544811</v>
      </c>
      <c r="F7" s="105">
        <v>0</v>
      </c>
      <c r="G7" s="105">
        <v>0</v>
      </c>
      <c r="H7" s="105">
        <v>0</v>
      </c>
      <c r="I7" s="105">
        <f t="shared" si="0"/>
        <v>3544811</v>
      </c>
      <c r="J7" s="105">
        <v>0</v>
      </c>
      <c r="K7" s="105">
        <v>0</v>
      </c>
    </row>
    <row r="8" spans="1:11" ht="14.1" customHeight="1" x14ac:dyDescent="0.2">
      <c r="A8" s="37" t="s">
        <v>27</v>
      </c>
      <c r="B8" s="105">
        <v>0</v>
      </c>
      <c r="C8" s="105">
        <v>0</v>
      </c>
      <c r="D8" s="105">
        <v>0</v>
      </c>
      <c r="E8" s="105">
        <v>0</v>
      </c>
      <c r="F8" s="105">
        <v>0</v>
      </c>
      <c r="G8" s="105">
        <v>0</v>
      </c>
      <c r="H8" s="105">
        <v>0</v>
      </c>
      <c r="I8" s="105">
        <f t="shared" si="0"/>
        <v>0</v>
      </c>
      <c r="J8" s="105">
        <v>0</v>
      </c>
      <c r="K8" s="105">
        <v>0</v>
      </c>
    </row>
    <row r="9" spans="1:11" ht="14.1" customHeight="1" x14ac:dyDescent="0.2">
      <c r="A9" s="37" t="s">
        <v>28</v>
      </c>
      <c r="B9" s="105">
        <v>0</v>
      </c>
      <c r="C9" s="105">
        <v>0</v>
      </c>
      <c r="D9" s="105">
        <v>0</v>
      </c>
      <c r="E9" s="105">
        <v>19827025</v>
      </c>
      <c r="F9" s="105">
        <v>0</v>
      </c>
      <c r="G9" s="105">
        <v>0</v>
      </c>
      <c r="H9" s="105">
        <v>0</v>
      </c>
      <c r="I9" s="105">
        <f t="shared" si="0"/>
        <v>19827025</v>
      </c>
      <c r="J9" s="105">
        <v>0</v>
      </c>
      <c r="K9" s="105">
        <v>0</v>
      </c>
    </row>
    <row r="10" spans="1:11" ht="14.1" customHeight="1" x14ac:dyDescent="0.2">
      <c r="A10" s="37" t="s">
        <v>29</v>
      </c>
      <c r="B10" s="105">
        <v>237796</v>
      </c>
      <c r="C10" s="105">
        <v>1347387</v>
      </c>
      <c r="D10" s="105">
        <v>0</v>
      </c>
      <c r="E10" s="105">
        <v>3715100</v>
      </c>
      <c r="F10" s="105">
        <v>0</v>
      </c>
      <c r="G10" s="105">
        <v>0</v>
      </c>
      <c r="H10" s="105">
        <v>0</v>
      </c>
      <c r="I10" s="105">
        <f t="shared" si="0"/>
        <v>5300283</v>
      </c>
      <c r="J10" s="105">
        <v>0</v>
      </c>
      <c r="K10" s="105">
        <v>0</v>
      </c>
    </row>
    <row r="11" spans="1:11" ht="14.1" customHeight="1" x14ac:dyDescent="0.2">
      <c r="A11" s="37" t="s">
        <v>30</v>
      </c>
      <c r="B11" s="105">
        <v>0</v>
      </c>
      <c r="C11" s="105">
        <v>0</v>
      </c>
      <c r="D11" s="105">
        <v>0</v>
      </c>
      <c r="E11" s="105">
        <v>72448470</v>
      </c>
      <c r="F11" s="105">
        <v>0</v>
      </c>
      <c r="G11" s="105">
        <v>0</v>
      </c>
      <c r="H11" s="105">
        <v>13144747</v>
      </c>
      <c r="I11" s="105">
        <f t="shared" si="0"/>
        <v>85593217</v>
      </c>
      <c r="J11" s="105">
        <v>0</v>
      </c>
      <c r="K11" s="105">
        <v>0</v>
      </c>
    </row>
    <row r="12" spans="1:11" ht="14.1" customHeight="1" x14ac:dyDescent="0.2">
      <c r="A12" s="37" t="s">
        <v>31</v>
      </c>
      <c r="B12" s="105">
        <v>0</v>
      </c>
      <c r="C12" s="105">
        <v>0</v>
      </c>
      <c r="D12" s="105">
        <v>0</v>
      </c>
      <c r="E12" s="105">
        <v>10173800</v>
      </c>
      <c r="F12" s="105">
        <v>0</v>
      </c>
      <c r="G12" s="105">
        <v>0</v>
      </c>
      <c r="H12" s="105">
        <v>0</v>
      </c>
      <c r="I12" s="105">
        <f t="shared" si="0"/>
        <v>10173800</v>
      </c>
      <c r="J12" s="105">
        <v>0</v>
      </c>
      <c r="K12" s="105">
        <v>0</v>
      </c>
    </row>
    <row r="13" spans="1:11" ht="14.1" customHeight="1" x14ac:dyDescent="0.2">
      <c r="A13" s="37" t="s">
        <v>32</v>
      </c>
      <c r="B13" s="105">
        <v>0</v>
      </c>
      <c r="C13" s="105">
        <v>0</v>
      </c>
      <c r="D13" s="105">
        <v>562151</v>
      </c>
      <c r="E13" s="105">
        <v>18176206</v>
      </c>
      <c r="F13" s="105">
        <v>0</v>
      </c>
      <c r="G13" s="105">
        <v>0</v>
      </c>
      <c r="H13" s="105">
        <v>0</v>
      </c>
      <c r="I13" s="105">
        <f t="shared" si="0"/>
        <v>18738357</v>
      </c>
      <c r="J13" s="105">
        <v>0</v>
      </c>
      <c r="K13" s="105">
        <v>0</v>
      </c>
    </row>
    <row r="14" spans="1:11" ht="14.1" customHeight="1" x14ac:dyDescent="0.2">
      <c r="A14" s="37" t="s">
        <v>33</v>
      </c>
      <c r="B14" s="105">
        <v>0</v>
      </c>
      <c r="C14" s="105">
        <v>0</v>
      </c>
      <c r="D14" s="105">
        <v>0</v>
      </c>
      <c r="E14" s="105">
        <v>5179330</v>
      </c>
      <c r="F14" s="105">
        <v>0</v>
      </c>
      <c r="G14" s="105">
        <v>0</v>
      </c>
      <c r="H14" s="105">
        <v>0</v>
      </c>
      <c r="I14" s="105">
        <f t="shared" si="0"/>
        <v>5179330</v>
      </c>
      <c r="J14" s="105">
        <v>0</v>
      </c>
      <c r="K14" s="105">
        <v>0</v>
      </c>
    </row>
    <row r="15" spans="1:11" ht="14.1" customHeight="1" x14ac:dyDescent="0.2">
      <c r="A15" s="37" t="s">
        <v>34</v>
      </c>
      <c r="B15" s="105">
        <v>0</v>
      </c>
      <c r="C15" s="105">
        <v>0</v>
      </c>
      <c r="D15" s="105">
        <v>0</v>
      </c>
      <c r="E15" s="105">
        <v>4566974</v>
      </c>
      <c r="F15" s="105">
        <v>0</v>
      </c>
      <c r="G15" s="105">
        <v>0</v>
      </c>
      <c r="H15" s="105">
        <v>0</v>
      </c>
      <c r="I15" s="105">
        <f t="shared" si="0"/>
        <v>4566974</v>
      </c>
      <c r="J15" s="105">
        <v>0</v>
      </c>
      <c r="K15" s="105">
        <v>0</v>
      </c>
    </row>
    <row r="16" spans="1:11" ht="14.1" customHeight="1" x14ac:dyDescent="0.2">
      <c r="A16" s="37" t="s">
        <v>116</v>
      </c>
      <c r="B16" s="105">
        <v>1391247.9</v>
      </c>
      <c r="C16" s="105">
        <v>7091463.54</v>
      </c>
      <c r="D16" s="105">
        <v>0</v>
      </c>
      <c r="E16" s="105">
        <v>32243370.98</v>
      </c>
      <c r="F16" s="105">
        <v>0</v>
      </c>
      <c r="G16" s="105">
        <v>1480639.33</v>
      </c>
      <c r="H16" s="105">
        <v>819802.25</v>
      </c>
      <c r="I16" s="105">
        <f t="shared" si="0"/>
        <v>43026524</v>
      </c>
      <c r="J16" s="105">
        <v>0</v>
      </c>
      <c r="K16" s="105">
        <v>0</v>
      </c>
    </row>
    <row r="17" spans="1:13" ht="14.1" customHeight="1" x14ac:dyDescent="0.2">
      <c r="A17" s="37" t="s">
        <v>36</v>
      </c>
      <c r="B17" s="105">
        <v>6782212</v>
      </c>
      <c r="C17" s="105">
        <v>9438710</v>
      </c>
      <c r="D17" s="105">
        <v>0</v>
      </c>
      <c r="E17" s="105">
        <v>13694345</v>
      </c>
      <c r="F17" s="105">
        <v>431911</v>
      </c>
      <c r="G17" s="105">
        <v>6201045</v>
      </c>
      <c r="H17" s="105">
        <v>0</v>
      </c>
      <c r="I17" s="105">
        <f t="shared" si="0"/>
        <v>36548223</v>
      </c>
      <c r="J17" s="105">
        <v>0</v>
      </c>
      <c r="K17" s="105">
        <v>0</v>
      </c>
    </row>
    <row r="18" spans="1:13" ht="14.1" customHeight="1" x14ac:dyDescent="0.2">
      <c r="A18" s="37" t="s">
        <v>37</v>
      </c>
      <c r="B18" s="105">
        <v>0</v>
      </c>
      <c r="C18" s="105">
        <v>0</v>
      </c>
      <c r="D18" s="105">
        <v>0</v>
      </c>
      <c r="E18" s="105">
        <v>0</v>
      </c>
      <c r="F18" s="105">
        <v>0</v>
      </c>
      <c r="G18" s="105">
        <v>0</v>
      </c>
      <c r="H18" s="105">
        <v>0</v>
      </c>
      <c r="I18" s="105">
        <f t="shared" si="0"/>
        <v>0</v>
      </c>
      <c r="J18" s="105">
        <v>0</v>
      </c>
      <c r="K18" s="105">
        <v>0</v>
      </c>
    </row>
    <row r="19" spans="1:13" ht="14.1" customHeight="1" x14ac:dyDescent="0.2">
      <c r="A19" s="37" t="s">
        <v>38</v>
      </c>
      <c r="B19" s="105">
        <v>0</v>
      </c>
      <c r="C19" s="105">
        <v>992629</v>
      </c>
      <c r="D19" s="105">
        <v>477919</v>
      </c>
      <c r="E19" s="105">
        <v>2909816</v>
      </c>
      <c r="F19" s="105">
        <v>543322</v>
      </c>
      <c r="G19" s="105">
        <v>47947</v>
      </c>
      <c r="H19" s="105">
        <v>0</v>
      </c>
      <c r="I19" s="105">
        <f t="shared" si="0"/>
        <v>4971633</v>
      </c>
      <c r="J19" s="105">
        <v>0</v>
      </c>
      <c r="K19" s="105">
        <v>0</v>
      </c>
    </row>
    <row r="20" spans="1:13" ht="14.1" customHeight="1" x14ac:dyDescent="0.2">
      <c r="A20" s="37" t="s">
        <v>39</v>
      </c>
      <c r="B20" s="105">
        <v>0</v>
      </c>
      <c r="C20" s="105">
        <v>0</v>
      </c>
      <c r="D20" s="105">
        <v>0</v>
      </c>
      <c r="E20" s="105">
        <v>2867578</v>
      </c>
      <c r="F20" s="105">
        <v>0</v>
      </c>
      <c r="G20" s="105">
        <v>0</v>
      </c>
      <c r="H20" s="105">
        <v>0</v>
      </c>
      <c r="I20" s="105">
        <f t="shared" si="0"/>
        <v>2867578</v>
      </c>
      <c r="J20" s="105">
        <v>0</v>
      </c>
      <c r="K20" s="105">
        <v>0</v>
      </c>
    </row>
    <row r="21" spans="1:13" ht="14.1" customHeight="1" x14ac:dyDescent="0.2">
      <c r="A21" s="37" t="s">
        <v>40</v>
      </c>
      <c r="B21" s="105">
        <v>0</v>
      </c>
      <c r="C21" s="105">
        <v>0</v>
      </c>
      <c r="D21" s="105">
        <v>0</v>
      </c>
      <c r="E21" s="105">
        <v>36012883</v>
      </c>
      <c r="F21" s="105">
        <v>0</v>
      </c>
      <c r="G21" s="105">
        <v>20860941</v>
      </c>
      <c r="H21" s="105">
        <v>0</v>
      </c>
      <c r="I21" s="105">
        <f t="shared" si="0"/>
        <v>56873824</v>
      </c>
      <c r="J21" s="105">
        <v>0</v>
      </c>
      <c r="K21" s="105">
        <v>0</v>
      </c>
    </row>
    <row r="22" spans="1:13" ht="14.1" customHeight="1" x14ac:dyDescent="0.2">
      <c r="A22" s="37" t="s">
        <v>41</v>
      </c>
      <c r="B22" s="105">
        <v>0</v>
      </c>
      <c r="C22" s="105">
        <v>0</v>
      </c>
      <c r="D22" s="105">
        <v>0</v>
      </c>
      <c r="E22" s="105">
        <v>26181999</v>
      </c>
      <c r="F22" s="105">
        <v>0</v>
      </c>
      <c r="G22" s="105">
        <v>0</v>
      </c>
      <c r="H22" s="105">
        <v>0</v>
      </c>
      <c r="I22" s="105">
        <f t="shared" si="0"/>
        <v>26181999</v>
      </c>
      <c r="J22" s="105">
        <v>0</v>
      </c>
      <c r="K22" s="105">
        <v>0</v>
      </c>
    </row>
    <row r="23" spans="1:13" ht="14.1" customHeight="1" x14ac:dyDescent="0.2">
      <c r="A23" s="40" t="s">
        <v>42</v>
      </c>
      <c r="B23" s="105">
        <v>0</v>
      </c>
      <c r="C23" s="105">
        <v>0</v>
      </c>
      <c r="D23" s="105">
        <v>0</v>
      </c>
      <c r="E23" s="105">
        <v>8507792</v>
      </c>
      <c r="F23" s="105">
        <v>0</v>
      </c>
      <c r="G23" s="105">
        <v>0</v>
      </c>
      <c r="H23" s="105">
        <v>0</v>
      </c>
      <c r="I23" s="105">
        <f t="shared" si="0"/>
        <v>8507792</v>
      </c>
      <c r="J23" s="105">
        <v>0</v>
      </c>
      <c r="K23" s="105">
        <v>0</v>
      </c>
    </row>
    <row r="24" spans="1:13" ht="14.1" customHeight="1" x14ac:dyDescent="0.2">
      <c r="A24" s="37" t="s">
        <v>43</v>
      </c>
      <c r="B24" s="105">
        <v>0</v>
      </c>
      <c r="C24" s="105">
        <v>4845315</v>
      </c>
      <c r="D24" s="105">
        <v>0</v>
      </c>
      <c r="E24" s="105">
        <v>1072138</v>
      </c>
      <c r="F24" s="105">
        <v>34753</v>
      </c>
      <c r="G24" s="105">
        <v>2442763</v>
      </c>
      <c r="H24" s="105">
        <v>1416752</v>
      </c>
      <c r="I24" s="105">
        <f t="shared" si="0"/>
        <v>9811721</v>
      </c>
      <c r="J24" s="105">
        <v>0</v>
      </c>
      <c r="K24" s="105">
        <v>0</v>
      </c>
    </row>
    <row r="25" spans="1:13" s="5" customFormat="1" ht="14.1" customHeight="1" x14ac:dyDescent="0.2">
      <c r="A25" s="40" t="s">
        <v>44</v>
      </c>
      <c r="B25" s="105">
        <v>169246</v>
      </c>
      <c r="C25" s="105">
        <v>0</v>
      </c>
      <c r="D25" s="105">
        <v>0</v>
      </c>
      <c r="E25" s="105">
        <v>16532407</v>
      </c>
      <c r="F25" s="105">
        <v>0</v>
      </c>
      <c r="G25" s="105">
        <v>0</v>
      </c>
      <c r="H25" s="105">
        <v>0</v>
      </c>
      <c r="I25" s="105">
        <f t="shared" si="0"/>
        <v>16701653</v>
      </c>
      <c r="J25" s="105">
        <v>0</v>
      </c>
      <c r="K25" s="105">
        <v>0</v>
      </c>
      <c r="M25" s="28"/>
    </row>
    <row r="26" spans="1:13" ht="14.1" customHeight="1" x14ac:dyDescent="0.2">
      <c r="A26" s="37" t="s">
        <v>45</v>
      </c>
      <c r="B26" s="105">
        <v>1273733</v>
      </c>
      <c r="C26" s="105">
        <v>1413272</v>
      </c>
      <c r="D26" s="105">
        <v>415937</v>
      </c>
      <c r="E26" s="105">
        <v>3819356</v>
      </c>
      <c r="F26" s="105">
        <v>1968897</v>
      </c>
      <c r="G26" s="105">
        <v>4973357</v>
      </c>
      <c r="H26" s="105">
        <v>0</v>
      </c>
      <c r="I26" s="105">
        <f t="shared" si="0"/>
        <v>13864552</v>
      </c>
      <c r="J26" s="105">
        <v>0</v>
      </c>
      <c r="K26" s="105">
        <v>0</v>
      </c>
    </row>
    <row r="27" spans="1:13" ht="14.1" customHeight="1" x14ac:dyDescent="0.2">
      <c r="A27" s="37" t="s">
        <v>46</v>
      </c>
      <c r="B27" s="105">
        <v>0</v>
      </c>
      <c r="C27" s="105">
        <v>0</v>
      </c>
      <c r="D27" s="105">
        <v>0</v>
      </c>
      <c r="E27" s="105">
        <v>3018598</v>
      </c>
      <c r="F27" s="105">
        <v>0</v>
      </c>
      <c r="G27" s="105">
        <v>0</v>
      </c>
      <c r="H27" s="105">
        <v>0</v>
      </c>
      <c r="I27" s="105">
        <f t="shared" si="0"/>
        <v>3018598</v>
      </c>
      <c r="J27" s="105">
        <v>0</v>
      </c>
      <c r="K27" s="105">
        <v>0</v>
      </c>
    </row>
    <row r="28" spans="1:13" ht="14.1" customHeight="1" x14ac:dyDescent="0.2">
      <c r="A28" s="37" t="s">
        <v>47</v>
      </c>
      <c r="B28" s="105">
        <v>825997</v>
      </c>
      <c r="C28" s="105">
        <v>6875831</v>
      </c>
      <c r="D28" s="105">
        <v>0</v>
      </c>
      <c r="E28" s="105">
        <v>14879166</v>
      </c>
      <c r="F28" s="105">
        <v>0</v>
      </c>
      <c r="G28" s="105">
        <v>226900</v>
      </c>
      <c r="H28" s="105">
        <v>493513</v>
      </c>
      <c r="I28" s="105">
        <f t="shared" si="0"/>
        <v>23301407</v>
      </c>
      <c r="J28" s="105">
        <v>0</v>
      </c>
      <c r="K28" s="105">
        <v>0</v>
      </c>
    </row>
    <row r="29" spans="1:13" ht="14.1" customHeight="1" x14ac:dyDescent="0.2">
      <c r="A29" s="37" t="s">
        <v>48</v>
      </c>
      <c r="B29" s="105">
        <v>0</v>
      </c>
      <c r="C29" s="105">
        <v>0</v>
      </c>
      <c r="D29" s="105">
        <v>0</v>
      </c>
      <c r="E29" s="105">
        <v>44973373</v>
      </c>
      <c r="F29" s="105">
        <v>0</v>
      </c>
      <c r="G29" s="105">
        <v>0</v>
      </c>
      <c r="H29" s="105">
        <v>0</v>
      </c>
      <c r="I29" s="105">
        <f t="shared" si="0"/>
        <v>44973373</v>
      </c>
      <c r="J29" s="105">
        <v>0</v>
      </c>
      <c r="K29" s="105">
        <v>0</v>
      </c>
    </row>
    <row r="30" spans="1:13" ht="14.1" customHeight="1" x14ac:dyDescent="0.2">
      <c r="A30" s="37" t="s">
        <v>49</v>
      </c>
      <c r="B30" s="105">
        <v>0</v>
      </c>
      <c r="C30" s="105">
        <v>0</v>
      </c>
      <c r="D30" s="105">
        <v>0</v>
      </c>
      <c r="E30" s="105">
        <v>32081922</v>
      </c>
      <c r="F30" s="105">
        <v>0</v>
      </c>
      <c r="G30" s="105">
        <v>0</v>
      </c>
      <c r="H30" s="105">
        <v>0</v>
      </c>
      <c r="I30" s="105">
        <f t="shared" si="0"/>
        <v>32081922</v>
      </c>
      <c r="J30" s="105">
        <v>0</v>
      </c>
      <c r="K30" s="105">
        <v>0</v>
      </c>
    </row>
    <row r="31" spans="1:13" ht="14.1" customHeight="1" x14ac:dyDescent="0.2">
      <c r="A31" s="37" t="s">
        <v>50</v>
      </c>
      <c r="B31" s="105">
        <v>0</v>
      </c>
      <c r="C31" s="105">
        <v>0</v>
      </c>
      <c r="D31" s="105">
        <v>0</v>
      </c>
      <c r="E31" s="105">
        <v>19367543</v>
      </c>
      <c r="F31" s="105">
        <v>0</v>
      </c>
      <c r="G31" s="105">
        <v>0</v>
      </c>
      <c r="H31" s="105">
        <v>4000000</v>
      </c>
      <c r="I31" s="105">
        <f t="shared" si="0"/>
        <v>23367543</v>
      </c>
      <c r="J31" s="105">
        <v>0</v>
      </c>
      <c r="K31" s="105">
        <v>0</v>
      </c>
    </row>
    <row r="32" spans="1:13" ht="14.1" customHeight="1" x14ac:dyDescent="0.2">
      <c r="A32" s="37" t="s">
        <v>51</v>
      </c>
      <c r="B32" s="105">
        <v>0</v>
      </c>
      <c r="C32" s="105">
        <v>0</v>
      </c>
      <c r="D32" s="105">
        <v>0</v>
      </c>
      <c r="E32" s="105">
        <v>6293116</v>
      </c>
      <c r="F32" s="105">
        <v>0</v>
      </c>
      <c r="G32" s="105">
        <v>0</v>
      </c>
      <c r="H32" s="105">
        <v>0</v>
      </c>
      <c r="I32" s="105">
        <f t="shared" si="0"/>
        <v>6293116</v>
      </c>
      <c r="J32" s="105">
        <v>0</v>
      </c>
      <c r="K32" s="105">
        <v>0</v>
      </c>
    </row>
    <row r="33" spans="1:13" ht="14.1" customHeight="1" x14ac:dyDescent="0.2">
      <c r="A33" s="37" t="s">
        <v>52</v>
      </c>
      <c r="B33" s="105">
        <v>718416</v>
      </c>
      <c r="C33" s="105">
        <v>3751414</v>
      </c>
      <c r="D33" s="105">
        <v>3683283</v>
      </c>
      <c r="E33" s="105">
        <v>16515455</v>
      </c>
      <c r="F33" s="105">
        <v>0</v>
      </c>
      <c r="G33" s="105">
        <v>0</v>
      </c>
      <c r="H33" s="105">
        <v>0</v>
      </c>
      <c r="I33" s="105">
        <f t="shared" si="0"/>
        <v>24668568</v>
      </c>
      <c r="J33" s="105">
        <v>0</v>
      </c>
      <c r="K33" s="105">
        <v>0</v>
      </c>
    </row>
    <row r="34" spans="1:13" ht="14.1" customHeight="1" x14ac:dyDescent="0.2">
      <c r="A34" s="37" t="s">
        <v>53</v>
      </c>
      <c r="B34" s="105">
        <v>679575</v>
      </c>
      <c r="C34" s="105">
        <v>0</v>
      </c>
      <c r="D34" s="105">
        <v>0</v>
      </c>
      <c r="E34" s="105">
        <v>2511116</v>
      </c>
      <c r="F34" s="105">
        <v>0</v>
      </c>
      <c r="G34" s="105">
        <v>0</v>
      </c>
      <c r="H34" s="105">
        <v>0</v>
      </c>
      <c r="I34" s="105">
        <f t="shared" si="0"/>
        <v>3190691</v>
      </c>
      <c r="J34" s="105">
        <v>0</v>
      </c>
      <c r="K34" s="105">
        <v>0</v>
      </c>
    </row>
    <row r="35" spans="1:13" ht="14.1" customHeight="1" x14ac:dyDescent="0.2">
      <c r="A35" s="37" t="s">
        <v>54</v>
      </c>
      <c r="B35" s="105">
        <v>0</v>
      </c>
      <c r="C35" s="105">
        <v>0</v>
      </c>
      <c r="D35" s="105">
        <v>0</v>
      </c>
      <c r="E35" s="105">
        <v>10594637</v>
      </c>
      <c r="F35" s="105">
        <v>0</v>
      </c>
      <c r="G35" s="105">
        <v>0</v>
      </c>
      <c r="H35" s="105">
        <v>0</v>
      </c>
      <c r="I35" s="105">
        <f t="shared" si="0"/>
        <v>10594637</v>
      </c>
      <c r="J35" s="105">
        <v>0</v>
      </c>
      <c r="K35" s="105">
        <v>0</v>
      </c>
    </row>
    <row r="36" spans="1:13" s="5" customFormat="1" ht="14.1" customHeight="1" x14ac:dyDescent="0.2">
      <c r="A36" s="40" t="s">
        <v>55</v>
      </c>
      <c r="B36" s="105">
        <v>0</v>
      </c>
      <c r="C36" s="105">
        <v>167033</v>
      </c>
      <c r="D36" s="105">
        <v>0</v>
      </c>
      <c r="E36" s="105">
        <v>1953309</v>
      </c>
      <c r="F36" s="105">
        <v>13533</v>
      </c>
      <c r="G36" s="105">
        <v>353678</v>
      </c>
      <c r="H36" s="105">
        <v>92869</v>
      </c>
      <c r="I36" s="105">
        <f t="shared" si="0"/>
        <v>2580422</v>
      </c>
      <c r="J36" s="105">
        <v>0</v>
      </c>
      <c r="K36" s="105">
        <v>0</v>
      </c>
      <c r="L36" s="84"/>
      <c r="M36" s="28"/>
    </row>
    <row r="37" spans="1:13" ht="14.1" customHeight="1" x14ac:dyDescent="0.2">
      <c r="A37" s="37" t="s">
        <v>56</v>
      </c>
      <c r="B37" s="105">
        <v>957905</v>
      </c>
      <c r="C37" s="105">
        <v>1814116</v>
      </c>
      <c r="D37" s="105">
        <v>0</v>
      </c>
      <c r="E37" s="105">
        <v>0</v>
      </c>
      <c r="F37" s="105">
        <v>225750</v>
      </c>
      <c r="G37" s="105">
        <v>829442</v>
      </c>
      <c r="H37" s="105">
        <v>754657</v>
      </c>
      <c r="I37" s="105">
        <f t="shared" si="0"/>
        <v>4581870</v>
      </c>
      <c r="J37" s="105">
        <v>0</v>
      </c>
      <c r="K37" s="105">
        <v>0</v>
      </c>
    </row>
    <row r="38" spans="1:13" ht="14.1" customHeight="1" x14ac:dyDescent="0.2">
      <c r="A38" s="114" t="s">
        <v>57</v>
      </c>
      <c r="B38" s="105">
        <v>1318709</v>
      </c>
      <c r="C38" s="105">
        <v>2132182</v>
      </c>
      <c r="D38" s="105">
        <v>0</v>
      </c>
      <c r="E38" s="105">
        <v>19863850</v>
      </c>
      <c r="F38" s="105">
        <v>681869</v>
      </c>
      <c r="G38" s="105">
        <v>2377568</v>
      </c>
      <c r="H38" s="105">
        <v>0</v>
      </c>
      <c r="I38" s="105">
        <f t="shared" ref="I38:I61" si="1">SUM(B38:H38)</f>
        <v>26374178</v>
      </c>
      <c r="J38" s="105">
        <v>0</v>
      </c>
      <c r="K38" s="105">
        <v>0</v>
      </c>
    </row>
    <row r="39" spans="1:13" ht="14.1" customHeight="1" x14ac:dyDescent="0.2">
      <c r="A39" s="114" t="s">
        <v>58</v>
      </c>
      <c r="B39" s="105">
        <v>1305755</v>
      </c>
      <c r="C39" s="105">
        <v>2568555</v>
      </c>
      <c r="D39" s="105">
        <v>0</v>
      </c>
      <c r="E39" s="105">
        <v>4433277</v>
      </c>
      <c r="F39" s="105">
        <v>0</v>
      </c>
      <c r="G39" s="105">
        <v>0</v>
      </c>
      <c r="H39" s="105">
        <v>0</v>
      </c>
      <c r="I39" s="105">
        <f t="shared" si="1"/>
        <v>8307587</v>
      </c>
      <c r="J39" s="105">
        <v>0</v>
      </c>
      <c r="K39" s="105">
        <v>0</v>
      </c>
    </row>
    <row r="40" spans="1:13" ht="14.1" customHeight="1" x14ac:dyDescent="0.2">
      <c r="A40" s="114" t="s">
        <v>117</v>
      </c>
      <c r="B40" s="105">
        <v>3707186</v>
      </c>
      <c r="C40" s="105">
        <v>0</v>
      </c>
      <c r="D40" s="105">
        <v>1886594</v>
      </c>
      <c r="E40" s="105">
        <v>86558446</v>
      </c>
      <c r="F40" s="105">
        <v>0</v>
      </c>
      <c r="G40" s="105">
        <v>0</v>
      </c>
      <c r="H40" s="105">
        <v>9831772</v>
      </c>
      <c r="I40" s="105">
        <f t="shared" si="1"/>
        <v>101983998</v>
      </c>
      <c r="J40" s="105">
        <v>0</v>
      </c>
      <c r="K40" s="105">
        <v>0</v>
      </c>
    </row>
    <row r="41" spans="1:13" ht="14.1" customHeight="1" x14ac:dyDescent="0.2">
      <c r="A41" s="114" t="s">
        <v>60</v>
      </c>
      <c r="B41" s="105">
        <v>2804784</v>
      </c>
      <c r="C41" s="105">
        <v>0</v>
      </c>
      <c r="D41" s="105">
        <v>0</v>
      </c>
      <c r="E41" s="105">
        <v>52239166</v>
      </c>
      <c r="F41" s="105">
        <v>0</v>
      </c>
      <c r="G41" s="105">
        <v>0</v>
      </c>
      <c r="H41" s="105">
        <v>14585472</v>
      </c>
      <c r="I41" s="105">
        <f t="shared" si="1"/>
        <v>69629422</v>
      </c>
      <c r="J41" s="105">
        <v>0</v>
      </c>
      <c r="K41" s="105">
        <v>9806</v>
      </c>
    </row>
    <row r="42" spans="1:13" ht="14.1" customHeight="1" x14ac:dyDescent="0.2">
      <c r="A42" s="114" t="s">
        <v>61</v>
      </c>
      <c r="B42" s="105">
        <v>549825</v>
      </c>
      <c r="C42" s="105">
        <v>0</v>
      </c>
      <c r="D42" s="105">
        <v>0</v>
      </c>
      <c r="E42" s="105">
        <v>475651</v>
      </c>
      <c r="F42" s="105">
        <v>156378</v>
      </c>
      <c r="G42" s="105">
        <v>0</v>
      </c>
      <c r="H42" s="105">
        <v>1324168</v>
      </c>
      <c r="I42" s="105">
        <f t="shared" si="1"/>
        <v>2506022</v>
      </c>
      <c r="J42" s="105">
        <v>0</v>
      </c>
      <c r="K42" s="105">
        <v>0</v>
      </c>
    </row>
    <row r="43" spans="1:13" ht="14.1" customHeight="1" x14ac:dyDescent="0.2">
      <c r="A43" s="115" t="s">
        <v>118</v>
      </c>
      <c r="B43" s="105">
        <v>0</v>
      </c>
      <c r="C43" s="105">
        <v>0</v>
      </c>
      <c r="D43" s="105">
        <v>0</v>
      </c>
      <c r="E43" s="105">
        <v>0</v>
      </c>
      <c r="F43" s="105">
        <v>0</v>
      </c>
      <c r="G43" s="105">
        <v>0</v>
      </c>
      <c r="H43" s="105">
        <v>0</v>
      </c>
      <c r="I43" s="105">
        <f t="shared" si="1"/>
        <v>0</v>
      </c>
      <c r="J43" s="105">
        <v>0</v>
      </c>
      <c r="K43" s="105">
        <v>0</v>
      </c>
    </row>
    <row r="44" spans="1:13" ht="14.1" customHeight="1" x14ac:dyDescent="0.2">
      <c r="A44" s="114" t="s">
        <v>62</v>
      </c>
      <c r="B44" s="105">
        <v>0</v>
      </c>
      <c r="C44" s="105">
        <v>0</v>
      </c>
      <c r="D44" s="105">
        <v>0</v>
      </c>
      <c r="E44" s="105">
        <v>70124656</v>
      </c>
      <c r="F44" s="105">
        <v>0</v>
      </c>
      <c r="G44" s="105">
        <v>0</v>
      </c>
      <c r="H44" s="105">
        <v>0</v>
      </c>
      <c r="I44" s="105">
        <f t="shared" si="1"/>
        <v>70124656</v>
      </c>
      <c r="J44" s="105">
        <v>0</v>
      </c>
      <c r="K44" s="105">
        <v>0</v>
      </c>
    </row>
    <row r="45" spans="1:13" ht="14.1" customHeight="1" x14ac:dyDescent="0.2">
      <c r="A45" s="114" t="s">
        <v>63</v>
      </c>
      <c r="B45" s="105">
        <v>0</v>
      </c>
      <c r="C45" s="105">
        <v>0</v>
      </c>
      <c r="D45" s="105">
        <v>0</v>
      </c>
      <c r="E45" s="105">
        <v>24909979</v>
      </c>
      <c r="F45" s="105">
        <v>0</v>
      </c>
      <c r="G45" s="105">
        <v>0</v>
      </c>
      <c r="H45" s="105">
        <v>0</v>
      </c>
      <c r="I45" s="105">
        <f>SUM(B45:H45)</f>
        <v>24909979</v>
      </c>
      <c r="J45" s="105">
        <v>0</v>
      </c>
      <c r="K45" s="105">
        <v>0</v>
      </c>
    </row>
    <row r="46" spans="1:13" ht="14.1" customHeight="1" x14ac:dyDescent="0.2">
      <c r="A46" s="114" t="s">
        <v>64</v>
      </c>
      <c r="B46" s="105">
        <v>554399</v>
      </c>
      <c r="C46" s="105">
        <v>4651999</v>
      </c>
      <c r="D46" s="105">
        <v>297271</v>
      </c>
      <c r="E46" s="105">
        <v>13610602</v>
      </c>
      <c r="F46" s="105">
        <v>282943</v>
      </c>
      <c r="G46" s="105">
        <v>0</v>
      </c>
      <c r="H46" s="105">
        <v>0</v>
      </c>
      <c r="I46" s="105">
        <f t="shared" si="1"/>
        <v>19397214</v>
      </c>
      <c r="J46" s="105">
        <v>11576</v>
      </c>
      <c r="K46" s="105">
        <v>0</v>
      </c>
    </row>
    <row r="47" spans="1:13" ht="14.1" customHeight="1" x14ac:dyDescent="0.2">
      <c r="A47" s="37" t="s">
        <v>65</v>
      </c>
      <c r="B47" s="105">
        <v>0</v>
      </c>
      <c r="C47" s="105">
        <v>0</v>
      </c>
      <c r="D47" s="105">
        <v>0</v>
      </c>
      <c r="E47" s="105">
        <v>55336804</v>
      </c>
      <c r="F47" s="105">
        <v>0</v>
      </c>
      <c r="G47" s="105">
        <v>0</v>
      </c>
      <c r="H47" s="105">
        <v>0</v>
      </c>
      <c r="I47" s="105">
        <f t="shared" si="1"/>
        <v>55336804</v>
      </c>
      <c r="J47" s="105">
        <v>0</v>
      </c>
      <c r="K47" s="105">
        <v>0</v>
      </c>
    </row>
    <row r="48" spans="1:13" ht="14.1" customHeight="1" x14ac:dyDescent="0.2">
      <c r="A48" s="37" t="s">
        <v>66</v>
      </c>
      <c r="B48" s="105">
        <v>0</v>
      </c>
      <c r="C48" s="105">
        <v>0</v>
      </c>
      <c r="D48" s="105">
        <v>0</v>
      </c>
      <c r="E48" s="105">
        <v>0</v>
      </c>
      <c r="F48" s="105">
        <v>0</v>
      </c>
      <c r="G48" s="105">
        <v>0</v>
      </c>
      <c r="H48" s="105">
        <v>0</v>
      </c>
      <c r="I48" s="105">
        <f t="shared" si="1"/>
        <v>0</v>
      </c>
      <c r="J48" s="105">
        <v>0</v>
      </c>
      <c r="K48" s="105">
        <v>0</v>
      </c>
    </row>
    <row r="49" spans="1:11" ht="14.1" customHeight="1" x14ac:dyDescent="0.2">
      <c r="A49" s="37" t="s">
        <v>67</v>
      </c>
      <c r="B49" s="105">
        <v>0</v>
      </c>
      <c r="C49" s="105">
        <v>0</v>
      </c>
      <c r="D49" s="105">
        <v>0</v>
      </c>
      <c r="E49" s="105">
        <v>6633774</v>
      </c>
      <c r="F49" s="105">
        <v>0</v>
      </c>
      <c r="G49" s="105">
        <v>0</v>
      </c>
      <c r="H49" s="105">
        <v>0</v>
      </c>
      <c r="I49" s="105">
        <f t="shared" si="1"/>
        <v>6633774</v>
      </c>
      <c r="J49" s="105">
        <v>0</v>
      </c>
      <c r="K49" s="105">
        <v>0</v>
      </c>
    </row>
    <row r="50" spans="1:11" ht="14.1" customHeight="1" x14ac:dyDescent="0.2">
      <c r="A50" s="37" t="s">
        <v>68</v>
      </c>
      <c r="B50" s="105">
        <v>0</v>
      </c>
      <c r="C50" s="105">
        <v>0</v>
      </c>
      <c r="D50" s="105">
        <v>0</v>
      </c>
      <c r="E50" s="105">
        <v>5278447</v>
      </c>
      <c r="F50" s="105">
        <v>0</v>
      </c>
      <c r="G50" s="105">
        <v>0</v>
      </c>
      <c r="H50" s="105">
        <v>0</v>
      </c>
      <c r="I50" s="105">
        <f t="shared" si="1"/>
        <v>5278447</v>
      </c>
      <c r="J50" s="105">
        <v>4588992</v>
      </c>
      <c r="K50" s="105">
        <v>0</v>
      </c>
    </row>
    <row r="51" spans="1:11" ht="14.1" customHeight="1" x14ac:dyDescent="0.2">
      <c r="A51" s="37" t="s">
        <v>69</v>
      </c>
      <c r="B51" s="105">
        <v>0</v>
      </c>
      <c r="C51" s="105">
        <v>0</v>
      </c>
      <c r="D51" s="105">
        <v>0</v>
      </c>
      <c r="E51" s="105">
        <v>1710801</v>
      </c>
      <c r="F51" s="105">
        <v>0</v>
      </c>
      <c r="G51" s="105">
        <v>0</v>
      </c>
      <c r="H51" s="105">
        <v>0</v>
      </c>
      <c r="I51" s="105">
        <f t="shared" si="1"/>
        <v>1710801</v>
      </c>
      <c r="J51" s="105">
        <v>0</v>
      </c>
      <c r="K51" s="105">
        <v>0</v>
      </c>
    </row>
    <row r="52" spans="1:11" ht="14.1" customHeight="1" x14ac:dyDescent="0.2">
      <c r="A52" s="37" t="s">
        <v>70</v>
      </c>
      <c r="B52" s="105">
        <v>384142</v>
      </c>
      <c r="C52" s="105">
        <v>1299489</v>
      </c>
      <c r="D52" s="105">
        <v>0</v>
      </c>
      <c r="E52" s="105">
        <v>34917442</v>
      </c>
      <c r="F52" s="105">
        <v>0</v>
      </c>
      <c r="G52" s="105">
        <v>618479</v>
      </c>
      <c r="H52" s="105">
        <v>482636</v>
      </c>
      <c r="I52" s="105">
        <f t="shared" si="1"/>
        <v>37702188</v>
      </c>
      <c r="J52" s="105">
        <v>0</v>
      </c>
      <c r="K52" s="105">
        <v>0</v>
      </c>
    </row>
    <row r="53" spans="1:11" ht="14.1" customHeight="1" x14ac:dyDescent="0.2">
      <c r="A53" s="37" t="s">
        <v>71</v>
      </c>
      <c r="B53" s="105">
        <v>1565019</v>
      </c>
      <c r="C53" s="105">
        <v>0</v>
      </c>
      <c r="D53" s="105">
        <v>0</v>
      </c>
      <c r="E53" s="105">
        <v>51666183</v>
      </c>
      <c r="F53" s="105">
        <v>361147</v>
      </c>
      <c r="G53" s="105">
        <v>6251780</v>
      </c>
      <c r="H53" s="105">
        <v>0</v>
      </c>
      <c r="I53" s="105">
        <f t="shared" si="1"/>
        <v>59844129</v>
      </c>
      <c r="J53" s="105">
        <v>0</v>
      </c>
      <c r="K53" s="105">
        <v>0</v>
      </c>
    </row>
    <row r="54" spans="1:11" ht="14.1" customHeight="1" x14ac:dyDescent="0.2">
      <c r="A54" s="37" t="s">
        <v>72</v>
      </c>
      <c r="B54" s="105">
        <v>0</v>
      </c>
      <c r="C54" s="105">
        <v>0</v>
      </c>
      <c r="D54" s="105">
        <v>0</v>
      </c>
      <c r="E54" s="105">
        <v>12591564</v>
      </c>
      <c r="F54" s="105">
        <v>0</v>
      </c>
      <c r="G54" s="105">
        <v>0</v>
      </c>
      <c r="H54" s="105">
        <v>0</v>
      </c>
      <c r="I54" s="105">
        <f t="shared" si="1"/>
        <v>12591564</v>
      </c>
      <c r="J54" s="105">
        <v>0</v>
      </c>
      <c r="K54" s="105">
        <v>0</v>
      </c>
    </row>
    <row r="55" spans="1:11" ht="14.1" customHeight="1" x14ac:dyDescent="0.2">
      <c r="A55" s="37" t="s">
        <v>73</v>
      </c>
      <c r="B55" s="105">
        <v>50742</v>
      </c>
      <c r="C55" s="105">
        <v>461938</v>
      </c>
      <c r="D55" s="105">
        <v>0</v>
      </c>
      <c r="E55" s="105">
        <v>3082084</v>
      </c>
      <c r="F55" s="105">
        <v>27735</v>
      </c>
      <c r="G55" s="105">
        <v>37267</v>
      </c>
      <c r="H55" s="105">
        <v>285121</v>
      </c>
      <c r="I55" s="105">
        <f t="shared" si="1"/>
        <v>3944887</v>
      </c>
      <c r="J55" s="105">
        <v>0</v>
      </c>
      <c r="K55" s="105">
        <v>0</v>
      </c>
    </row>
    <row r="56" spans="1:11" ht="14.1" customHeight="1" x14ac:dyDescent="0.2">
      <c r="A56" s="37" t="s">
        <v>74</v>
      </c>
      <c r="B56" s="105">
        <v>0</v>
      </c>
      <c r="C56" s="105">
        <v>0</v>
      </c>
      <c r="D56" s="105">
        <v>0</v>
      </c>
      <c r="E56" s="105">
        <v>0</v>
      </c>
      <c r="F56" s="105">
        <v>0</v>
      </c>
      <c r="G56" s="105">
        <v>0</v>
      </c>
      <c r="H56" s="105">
        <v>0</v>
      </c>
      <c r="I56" s="105">
        <f t="shared" si="1"/>
        <v>0</v>
      </c>
      <c r="J56" s="105">
        <v>0</v>
      </c>
      <c r="K56" s="105">
        <v>0</v>
      </c>
    </row>
    <row r="57" spans="1:11" ht="14.1" customHeight="1" x14ac:dyDescent="0.2">
      <c r="A57" s="37" t="s">
        <v>75</v>
      </c>
      <c r="B57" s="105">
        <v>0</v>
      </c>
      <c r="C57" s="105">
        <v>0</v>
      </c>
      <c r="D57" s="105">
        <v>0</v>
      </c>
      <c r="E57" s="105">
        <v>21328766</v>
      </c>
      <c r="F57" s="105">
        <v>0</v>
      </c>
      <c r="G57" s="105">
        <v>0</v>
      </c>
      <c r="H57" s="105">
        <v>0</v>
      </c>
      <c r="I57" s="105">
        <f t="shared" si="1"/>
        <v>21328766</v>
      </c>
      <c r="J57" s="105">
        <v>0</v>
      </c>
      <c r="K57" s="105">
        <v>0</v>
      </c>
    </row>
    <row r="58" spans="1:11" ht="14.1" customHeight="1" x14ac:dyDescent="0.2">
      <c r="A58" s="40" t="s">
        <v>76</v>
      </c>
      <c r="B58" s="105">
        <v>0</v>
      </c>
      <c r="C58" s="105">
        <v>0</v>
      </c>
      <c r="D58" s="105">
        <v>0</v>
      </c>
      <c r="E58" s="105">
        <v>41794158</v>
      </c>
      <c r="F58" s="105">
        <v>0</v>
      </c>
      <c r="G58" s="105">
        <v>0</v>
      </c>
      <c r="H58" s="105">
        <v>0</v>
      </c>
      <c r="I58" s="105">
        <f t="shared" si="1"/>
        <v>41794158</v>
      </c>
      <c r="J58" s="105">
        <v>0</v>
      </c>
      <c r="K58" s="105">
        <v>89288</v>
      </c>
    </row>
    <row r="59" spans="1:11" ht="14.1" customHeight="1" x14ac:dyDescent="0.2">
      <c r="A59" s="37" t="s">
        <v>77</v>
      </c>
      <c r="B59" s="105">
        <v>436307</v>
      </c>
      <c r="C59" s="105">
        <v>0</v>
      </c>
      <c r="D59" s="105">
        <v>0</v>
      </c>
      <c r="E59" s="105">
        <v>8076495</v>
      </c>
      <c r="F59" s="105">
        <v>214203</v>
      </c>
      <c r="G59" s="105">
        <v>0</v>
      </c>
      <c r="H59" s="105">
        <v>0</v>
      </c>
      <c r="I59" s="105">
        <f t="shared" si="1"/>
        <v>8727005</v>
      </c>
      <c r="J59" s="105">
        <v>0</v>
      </c>
      <c r="K59" s="105">
        <v>0</v>
      </c>
    </row>
    <row r="60" spans="1:11" ht="14.1" customHeight="1" x14ac:dyDescent="0.2">
      <c r="A60" s="37" t="s">
        <v>78</v>
      </c>
      <c r="B60" s="105">
        <v>0</v>
      </c>
      <c r="C60" s="105">
        <v>1200000</v>
      </c>
      <c r="D60" s="105">
        <v>0</v>
      </c>
      <c r="E60" s="105">
        <v>21443206</v>
      </c>
      <c r="F60" s="105">
        <v>869449</v>
      </c>
      <c r="G60" s="105">
        <v>998696</v>
      </c>
      <c r="H60" s="105">
        <v>0</v>
      </c>
      <c r="I60" s="105">
        <f t="shared" si="1"/>
        <v>24511351</v>
      </c>
      <c r="J60" s="105">
        <v>0</v>
      </c>
      <c r="K60" s="105">
        <v>0</v>
      </c>
    </row>
    <row r="61" spans="1:11" ht="14.1" customHeight="1" x14ac:dyDescent="0.2">
      <c r="A61" s="51" t="s">
        <v>79</v>
      </c>
      <c r="B61" s="105">
        <v>0</v>
      </c>
      <c r="C61" s="105">
        <v>374891</v>
      </c>
      <c r="D61" s="105">
        <v>0</v>
      </c>
      <c r="E61" s="105">
        <v>2440150</v>
      </c>
      <c r="F61" s="105">
        <v>0</v>
      </c>
      <c r="G61" s="105">
        <v>0</v>
      </c>
      <c r="H61" s="105">
        <v>0</v>
      </c>
      <c r="I61" s="105">
        <f t="shared" si="1"/>
        <v>2815041</v>
      </c>
      <c r="J61" s="105">
        <v>0</v>
      </c>
      <c r="K61" s="105">
        <v>0</v>
      </c>
    </row>
    <row r="62" spans="1:11" ht="14.1" customHeight="1" x14ac:dyDescent="0.25">
      <c r="A62" s="51"/>
      <c r="B62" s="106"/>
      <c r="C62" s="106"/>
      <c r="D62" s="106"/>
      <c r="E62" s="106"/>
      <c r="F62" s="106"/>
      <c r="G62" s="106"/>
      <c r="H62" s="106"/>
      <c r="I62" s="106"/>
      <c r="J62" s="106"/>
      <c r="K62" s="106"/>
    </row>
    <row r="63" spans="1:11" ht="14.1" customHeight="1" x14ac:dyDescent="0.2">
      <c r="A63" s="43" t="s">
        <v>14</v>
      </c>
      <c r="B63" s="44">
        <f>SUM(B6:B61)</f>
        <v>25712995.899999999</v>
      </c>
      <c r="C63" s="44">
        <f t="shared" ref="C63:K63" si="2">SUM(C6:C61)</f>
        <v>50426224.539999999</v>
      </c>
      <c r="D63" s="44">
        <f t="shared" si="2"/>
        <v>7323155</v>
      </c>
      <c r="E63" s="44">
        <f t="shared" si="2"/>
        <v>988618843.98000002</v>
      </c>
      <c r="F63" s="44">
        <f t="shared" si="2"/>
        <v>5811890</v>
      </c>
      <c r="G63" s="44">
        <f t="shared" si="2"/>
        <v>47700502.329999998</v>
      </c>
      <c r="H63" s="44">
        <f t="shared" si="2"/>
        <v>47231509.25</v>
      </c>
      <c r="I63" s="44">
        <f t="shared" si="2"/>
        <v>1172825121</v>
      </c>
      <c r="J63" s="44">
        <f>SUM(J6:J61)</f>
        <v>4600568</v>
      </c>
      <c r="K63" s="44">
        <f t="shared" si="2"/>
        <v>99094</v>
      </c>
    </row>
    <row r="64" spans="1:11" x14ac:dyDescent="0.2">
      <c r="A64" s="52"/>
      <c r="B64" s="46"/>
      <c r="C64" s="46"/>
      <c r="D64" s="46"/>
      <c r="E64" s="46"/>
      <c r="F64" s="46"/>
      <c r="G64" s="46"/>
      <c r="H64" s="46"/>
      <c r="I64" s="46"/>
      <c r="J64" s="46"/>
      <c r="K64" s="46"/>
    </row>
    <row r="65" spans="1:9" x14ac:dyDescent="0.2">
      <c r="A65" s="5"/>
      <c r="I65" s="49"/>
    </row>
    <row r="68" spans="1:9" x14ac:dyDescent="0.2">
      <c r="I68" s="49"/>
    </row>
  </sheetData>
  <pageMargins left="0.42" right="0.4" top="0.75" bottom="0.49" header="0.3" footer="0.3"/>
  <pageSetup scale="71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L68"/>
  <sheetViews>
    <sheetView zoomScale="90" zoomScaleNormal="90" workbookViewId="0">
      <pane xSplit="1" ySplit="5" topLeftCell="B42" activePane="bottomRight" state="frozen"/>
      <selection activeCell="A3" sqref="A3"/>
      <selection pane="topRight" activeCell="A3" sqref="A3"/>
      <selection pane="bottomLeft" activeCell="A3" sqref="A3"/>
      <selection pane="bottomRight" activeCell="B45" sqref="B45"/>
    </sheetView>
  </sheetViews>
  <sheetFormatPr defaultRowHeight="12.75" x14ac:dyDescent="0.2"/>
  <cols>
    <col min="1" max="1" width="17.42578125" style="28" customWidth="1"/>
    <col min="2" max="3" width="12.7109375" style="28" customWidth="1"/>
    <col min="4" max="5" width="15.28515625" style="28" customWidth="1"/>
    <col min="6" max="8" width="12.7109375" style="28" customWidth="1"/>
    <col min="9" max="10" width="15.140625" style="28" customWidth="1"/>
    <col min="11" max="11" width="12.7109375" style="28" customWidth="1"/>
    <col min="12" max="12" width="13" style="28" customWidth="1"/>
    <col min="13" max="255" width="9.140625" style="28"/>
    <col min="256" max="256" width="17.42578125" style="28" customWidth="1"/>
    <col min="257" max="258" width="12.7109375" style="28" customWidth="1"/>
    <col min="259" max="259" width="15.28515625" style="28" customWidth="1"/>
    <col min="260" max="262" width="12.7109375" style="28" customWidth="1"/>
    <col min="263" max="264" width="15.140625" style="28" customWidth="1"/>
    <col min="265" max="265" width="12.7109375" style="28" customWidth="1"/>
    <col min="266" max="266" width="13" style="28" customWidth="1"/>
    <col min="267" max="511" width="9.140625" style="28"/>
    <col min="512" max="512" width="17.42578125" style="28" customWidth="1"/>
    <col min="513" max="514" width="12.7109375" style="28" customWidth="1"/>
    <col min="515" max="515" width="15.28515625" style="28" customWidth="1"/>
    <col min="516" max="518" width="12.7109375" style="28" customWidth="1"/>
    <col min="519" max="520" width="15.140625" style="28" customWidth="1"/>
    <col min="521" max="521" width="12.7109375" style="28" customWidth="1"/>
    <col min="522" max="522" width="13" style="28" customWidth="1"/>
    <col min="523" max="767" width="9.140625" style="28"/>
    <col min="768" max="768" width="17.42578125" style="28" customWidth="1"/>
    <col min="769" max="770" width="12.7109375" style="28" customWidth="1"/>
    <col min="771" max="771" width="15.28515625" style="28" customWidth="1"/>
    <col min="772" max="774" width="12.7109375" style="28" customWidth="1"/>
    <col min="775" max="776" width="15.140625" style="28" customWidth="1"/>
    <col min="777" max="777" width="12.7109375" style="28" customWidth="1"/>
    <col min="778" max="778" width="13" style="28" customWidth="1"/>
    <col min="779" max="1023" width="9.140625" style="28"/>
    <col min="1024" max="1024" width="17.42578125" style="28" customWidth="1"/>
    <col min="1025" max="1026" width="12.7109375" style="28" customWidth="1"/>
    <col min="1027" max="1027" width="15.28515625" style="28" customWidth="1"/>
    <col min="1028" max="1030" width="12.7109375" style="28" customWidth="1"/>
    <col min="1031" max="1032" width="15.140625" style="28" customWidth="1"/>
    <col min="1033" max="1033" width="12.7109375" style="28" customWidth="1"/>
    <col min="1034" max="1034" width="13" style="28" customWidth="1"/>
    <col min="1035" max="1279" width="9.140625" style="28"/>
    <col min="1280" max="1280" width="17.42578125" style="28" customWidth="1"/>
    <col min="1281" max="1282" width="12.7109375" style="28" customWidth="1"/>
    <col min="1283" max="1283" width="15.28515625" style="28" customWidth="1"/>
    <col min="1284" max="1286" width="12.7109375" style="28" customWidth="1"/>
    <col min="1287" max="1288" width="15.140625" style="28" customWidth="1"/>
    <col min="1289" max="1289" width="12.7109375" style="28" customWidth="1"/>
    <col min="1290" max="1290" width="13" style="28" customWidth="1"/>
    <col min="1291" max="1535" width="9.140625" style="28"/>
    <col min="1536" max="1536" width="17.42578125" style="28" customWidth="1"/>
    <col min="1537" max="1538" width="12.7109375" style="28" customWidth="1"/>
    <col min="1539" max="1539" width="15.28515625" style="28" customWidth="1"/>
    <col min="1540" max="1542" width="12.7109375" style="28" customWidth="1"/>
    <col min="1543" max="1544" width="15.140625" style="28" customWidth="1"/>
    <col min="1545" max="1545" width="12.7109375" style="28" customWidth="1"/>
    <col min="1546" max="1546" width="13" style="28" customWidth="1"/>
    <col min="1547" max="1791" width="9.140625" style="28"/>
    <col min="1792" max="1792" width="17.42578125" style="28" customWidth="1"/>
    <col min="1793" max="1794" width="12.7109375" style="28" customWidth="1"/>
    <col min="1795" max="1795" width="15.28515625" style="28" customWidth="1"/>
    <col min="1796" max="1798" width="12.7109375" style="28" customWidth="1"/>
    <col min="1799" max="1800" width="15.140625" style="28" customWidth="1"/>
    <col min="1801" max="1801" width="12.7109375" style="28" customWidth="1"/>
    <col min="1802" max="1802" width="13" style="28" customWidth="1"/>
    <col min="1803" max="2047" width="9.140625" style="28"/>
    <col min="2048" max="2048" width="17.42578125" style="28" customWidth="1"/>
    <col min="2049" max="2050" width="12.7109375" style="28" customWidth="1"/>
    <col min="2051" max="2051" width="15.28515625" style="28" customWidth="1"/>
    <col min="2052" max="2054" width="12.7109375" style="28" customWidth="1"/>
    <col min="2055" max="2056" width="15.140625" style="28" customWidth="1"/>
    <col min="2057" max="2057" width="12.7109375" style="28" customWidth="1"/>
    <col min="2058" max="2058" width="13" style="28" customWidth="1"/>
    <col min="2059" max="2303" width="9.140625" style="28"/>
    <col min="2304" max="2304" width="17.42578125" style="28" customWidth="1"/>
    <col min="2305" max="2306" width="12.7109375" style="28" customWidth="1"/>
    <col min="2307" max="2307" width="15.28515625" style="28" customWidth="1"/>
    <col min="2308" max="2310" width="12.7109375" style="28" customWidth="1"/>
    <col min="2311" max="2312" width="15.140625" style="28" customWidth="1"/>
    <col min="2313" max="2313" width="12.7109375" style="28" customWidth="1"/>
    <col min="2314" max="2314" width="13" style="28" customWidth="1"/>
    <col min="2315" max="2559" width="9.140625" style="28"/>
    <col min="2560" max="2560" width="17.42578125" style="28" customWidth="1"/>
    <col min="2561" max="2562" width="12.7109375" style="28" customWidth="1"/>
    <col min="2563" max="2563" width="15.28515625" style="28" customWidth="1"/>
    <col min="2564" max="2566" width="12.7109375" style="28" customWidth="1"/>
    <col min="2567" max="2568" width="15.140625" style="28" customWidth="1"/>
    <col min="2569" max="2569" width="12.7109375" style="28" customWidth="1"/>
    <col min="2570" max="2570" width="13" style="28" customWidth="1"/>
    <col min="2571" max="2815" width="9.140625" style="28"/>
    <col min="2816" max="2816" width="17.42578125" style="28" customWidth="1"/>
    <col min="2817" max="2818" width="12.7109375" style="28" customWidth="1"/>
    <col min="2819" max="2819" width="15.28515625" style="28" customWidth="1"/>
    <col min="2820" max="2822" width="12.7109375" style="28" customWidth="1"/>
    <col min="2823" max="2824" width="15.140625" style="28" customWidth="1"/>
    <col min="2825" max="2825" width="12.7109375" style="28" customWidth="1"/>
    <col min="2826" max="2826" width="13" style="28" customWidth="1"/>
    <col min="2827" max="3071" width="9.140625" style="28"/>
    <col min="3072" max="3072" width="17.42578125" style="28" customWidth="1"/>
    <col min="3073" max="3074" width="12.7109375" style="28" customWidth="1"/>
    <col min="3075" max="3075" width="15.28515625" style="28" customWidth="1"/>
    <col min="3076" max="3078" width="12.7109375" style="28" customWidth="1"/>
    <col min="3079" max="3080" width="15.140625" style="28" customWidth="1"/>
    <col min="3081" max="3081" width="12.7109375" style="28" customWidth="1"/>
    <col min="3082" max="3082" width="13" style="28" customWidth="1"/>
    <col min="3083" max="3327" width="9.140625" style="28"/>
    <col min="3328" max="3328" width="17.42578125" style="28" customWidth="1"/>
    <col min="3329" max="3330" width="12.7109375" style="28" customWidth="1"/>
    <col min="3331" max="3331" width="15.28515625" style="28" customWidth="1"/>
    <col min="3332" max="3334" width="12.7109375" style="28" customWidth="1"/>
    <col min="3335" max="3336" width="15.140625" style="28" customWidth="1"/>
    <col min="3337" max="3337" width="12.7109375" style="28" customWidth="1"/>
    <col min="3338" max="3338" width="13" style="28" customWidth="1"/>
    <col min="3339" max="3583" width="9.140625" style="28"/>
    <col min="3584" max="3584" width="17.42578125" style="28" customWidth="1"/>
    <col min="3585" max="3586" width="12.7109375" style="28" customWidth="1"/>
    <col min="3587" max="3587" width="15.28515625" style="28" customWidth="1"/>
    <col min="3588" max="3590" width="12.7109375" style="28" customWidth="1"/>
    <col min="3591" max="3592" width="15.140625" style="28" customWidth="1"/>
    <col min="3593" max="3593" width="12.7109375" style="28" customWidth="1"/>
    <col min="3594" max="3594" width="13" style="28" customWidth="1"/>
    <col min="3595" max="3839" width="9.140625" style="28"/>
    <col min="3840" max="3840" width="17.42578125" style="28" customWidth="1"/>
    <col min="3841" max="3842" width="12.7109375" style="28" customWidth="1"/>
    <col min="3843" max="3843" width="15.28515625" style="28" customWidth="1"/>
    <col min="3844" max="3846" width="12.7109375" style="28" customWidth="1"/>
    <col min="3847" max="3848" width="15.140625" style="28" customWidth="1"/>
    <col min="3849" max="3849" width="12.7109375" style="28" customWidth="1"/>
    <col min="3850" max="3850" width="13" style="28" customWidth="1"/>
    <col min="3851" max="4095" width="9.140625" style="28"/>
    <col min="4096" max="4096" width="17.42578125" style="28" customWidth="1"/>
    <col min="4097" max="4098" width="12.7109375" style="28" customWidth="1"/>
    <col min="4099" max="4099" width="15.28515625" style="28" customWidth="1"/>
    <col min="4100" max="4102" width="12.7109375" style="28" customWidth="1"/>
    <col min="4103" max="4104" width="15.140625" style="28" customWidth="1"/>
    <col min="4105" max="4105" width="12.7109375" style="28" customWidth="1"/>
    <col min="4106" max="4106" width="13" style="28" customWidth="1"/>
    <col min="4107" max="4351" width="9.140625" style="28"/>
    <col min="4352" max="4352" width="17.42578125" style="28" customWidth="1"/>
    <col min="4353" max="4354" width="12.7109375" style="28" customWidth="1"/>
    <col min="4355" max="4355" width="15.28515625" style="28" customWidth="1"/>
    <col min="4356" max="4358" width="12.7109375" style="28" customWidth="1"/>
    <col min="4359" max="4360" width="15.140625" style="28" customWidth="1"/>
    <col min="4361" max="4361" width="12.7109375" style="28" customWidth="1"/>
    <col min="4362" max="4362" width="13" style="28" customWidth="1"/>
    <col min="4363" max="4607" width="9.140625" style="28"/>
    <col min="4608" max="4608" width="17.42578125" style="28" customWidth="1"/>
    <col min="4609" max="4610" width="12.7109375" style="28" customWidth="1"/>
    <col min="4611" max="4611" width="15.28515625" style="28" customWidth="1"/>
    <col min="4612" max="4614" width="12.7109375" style="28" customWidth="1"/>
    <col min="4615" max="4616" width="15.140625" style="28" customWidth="1"/>
    <col min="4617" max="4617" width="12.7109375" style="28" customWidth="1"/>
    <col min="4618" max="4618" width="13" style="28" customWidth="1"/>
    <col min="4619" max="4863" width="9.140625" style="28"/>
    <col min="4864" max="4864" width="17.42578125" style="28" customWidth="1"/>
    <col min="4865" max="4866" width="12.7109375" style="28" customWidth="1"/>
    <col min="4867" max="4867" width="15.28515625" style="28" customWidth="1"/>
    <col min="4868" max="4870" width="12.7109375" style="28" customWidth="1"/>
    <col min="4871" max="4872" width="15.140625" style="28" customWidth="1"/>
    <col min="4873" max="4873" width="12.7109375" style="28" customWidth="1"/>
    <col min="4874" max="4874" width="13" style="28" customWidth="1"/>
    <col min="4875" max="5119" width="9.140625" style="28"/>
    <col min="5120" max="5120" width="17.42578125" style="28" customWidth="1"/>
    <col min="5121" max="5122" width="12.7109375" style="28" customWidth="1"/>
    <col min="5123" max="5123" width="15.28515625" style="28" customWidth="1"/>
    <col min="5124" max="5126" width="12.7109375" style="28" customWidth="1"/>
    <col min="5127" max="5128" width="15.140625" style="28" customWidth="1"/>
    <col min="5129" max="5129" width="12.7109375" style="28" customWidth="1"/>
    <col min="5130" max="5130" width="13" style="28" customWidth="1"/>
    <col min="5131" max="5375" width="9.140625" style="28"/>
    <col min="5376" max="5376" width="17.42578125" style="28" customWidth="1"/>
    <col min="5377" max="5378" width="12.7109375" style="28" customWidth="1"/>
    <col min="5379" max="5379" width="15.28515625" style="28" customWidth="1"/>
    <col min="5380" max="5382" width="12.7109375" style="28" customWidth="1"/>
    <col min="5383" max="5384" width="15.140625" style="28" customWidth="1"/>
    <col min="5385" max="5385" width="12.7109375" style="28" customWidth="1"/>
    <col min="5386" max="5386" width="13" style="28" customWidth="1"/>
    <col min="5387" max="5631" width="9.140625" style="28"/>
    <col min="5632" max="5632" width="17.42578125" style="28" customWidth="1"/>
    <col min="5633" max="5634" width="12.7109375" style="28" customWidth="1"/>
    <col min="5635" max="5635" width="15.28515625" style="28" customWidth="1"/>
    <col min="5636" max="5638" width="12.7109375" style="28" customWidth="1"/>
    <col min="5639" max="5640" width="15.140625" style="28" customWidth="1"/>
    <col min="5641" max="5641" width="12.7109375" style="28" customWidth="1"/>
    <col min="5642" max="5642" width="13" style="28" customWidth="1"/>
    <col min="5643" max="5887" width="9.140625" style="28"/>
    <col min="5888" max="5888" width="17.42578125" style="28" customWidth="1"/>
    <col min="5889" max="5890" width="12.7109375" style="28" customWidth="1"/>
    <col min="5891" max="5891" width="15.28515625" style="28" customWidth="1"/>
    <col min="5892" max="5894" width="12.7109375" style="28" customWidth="1"/>
    <col min="5895" max="5896" width="15.140625" style="28" customWidth="1"/>
    <col min="5897" max="5897" width="12.7109375" style="28" customWidth="1"/>
    <col min="5898" max="5898" width="13" style="28" customWidth="1"/>
    <col min="5899" max="6143" width="9.140625" style="28"/>
    <col min="6144" max="6144" width="17.42578125" style="28" customWidth="1"/>
    <col min="6145" max="6146" width="12.7109375" style="28" customWidth="1"/>
    <col min="6147" max="6147" width="15.28515625" style="28" customWidth="1"/>
    <col min="6148" max="6150" width="12.7109375" style="28" customWidth="1"/>
    <col min="6151" max="6152" width="15.140625" style="28" customWidth="1"/>
    <col min="6153" max="6153" width="12.7109375" style="28" customWidth="1"/>
    <col min="6154" max="6154" width="13" style="28" customWidth="1"/>
    <col min="6155" max="6399" width="9.140625" style="28"/>
    <col min="6400" max="6400" width="17.42578125" style="28" customWidth="1"/>
    <col min="6401" max="6402" width="12.7109375" style="28" customWidth="1"/>
    <col min="6403" max="6403" width="15.28515625" style="28" customWidth="1"/>
    <col min="6404" max="6406" width="12.7109375" style="28" customWidth="1"/>
    <col min="6407" max="6408" width="15.140625" style="28" customWidth="1"/>
    <col min="6409" max="6409" width="12.7109375" style="28" customWidth="1"/>
    <col min="6410" max="6410" width="13" style="28" customWidth="1"/>
    <col min="6411" max="6655" width="9.140625" style="28"/>
    <col min="6656" max="6656" width="17.42578125" style="28" customWidth="1"/>
    <col min="6657" max="6658" width="12.7109375" style="28" customWidth="1"/>
    <col min="6659" max="6659" width="15.28515625" style="28" customWidth="1"/>
    <col min="6660" max="6662" width="12.7109375" style="28" customWidth="1"/>
    <col min="6663" max="6664" width="15.140625" style="28" customWidth="1"/>
    <col min="6665" max="6665" width="12.7109375" style="28" customWidth="1"/>
    <col min="6666" max="6666" width="13" style="28" customWidth="1"/>
    <col min="6667" max="6911" width="9.140625" style="28"/>
    <col min="6912" max="6912" width="17.42578125" style="28" customWidth="1"/>
    <col min="6913" max="6914" width="12.7109375" style="28" customWidth="1"/>
    <col min="6915" max="6915" width="15.28515625" style="28" customWidth="1"/>
    <col min="6916" max="6918" width="12.7109375" style="28" customWidth="1"/>
    <col min="6919" max="6920" width="15.140625" style="28" customWidth="1"/>
    <col min="6921" max="6921" width="12.7109375" style="28" customWidth="1"/>
    <col min="6922" max="6922" width="13" style="28" customWidth="1"/>
    <col min="6923" max="7167" width="9.140625" style="28"/>
    <col min="7168" max="7168" width="17.42578125" style="28" customWidth="1"/>
    <col min="7169" max="7170" width="12.7109375" style="28" customWidth="1"/>
    <col min="7171" max="7171" width="15.28515625" style="28" customWidth="1"/>
    <col min="7172" max="7174" width="12.7109375" style="28" customWidth="1"/>
    <col min="7175" max="7176" width="15.140625" style="28" customWidth="1"/>
    <col min="7177" max="7177" width="12.7109375" style="28" customWidth="1"/>
    <col min="7178" max="7178" width="13" style="28" customWidth="1"/>
    <col min="7179" max="7423" width="9.140625" style="28"/>
    <col min="7424" max="7424" width="17.42578125" style="28" customWidth="1"/>
    <col min="7425" max="7426" width="12.7109375" style="28" customWidth="1"/>
    <col min="7427" max="7427" width="15.28515625" style="28" customWidth="1"/>
    <col min="7428" max="7430" width="12.7109375" style="28" customWidth="1"/>
    <col min="7431" max="7432" width="15.140625" style="28" customWidth="1"/>
    <col min="7433" max="7433" width="12.7109375" style="28" customWidth="1"/>
    <col min="7434" max="7434" width="13" style="28" customWidth="1"/>
    <col min="7435" max="7679" width="9.140625" style="28"/>
    <col min="7680" max="7680" width="17.42578125" style="28" customWidth="1"/>
    <col min="7681" max="7682" width="12.7109375" style="28" customWidth="1"/>
    <col min="7683" max="7683" width="15.28515625" style="28" customWidth="1"/>
    <col min="7684" max="7686" width="12.7109375" style="28" customWidth="1"/>
    <col min="7687" max="7688" width="15.140625" style="28" customWidth="1"/>
    <col min="7689" max="7689" width="12.7109375" style="28" customWidth="1"/>
    <col min="7690" max="7690" width="13" style="28" customWidth="1"/>
    <col min="7691" max="7935" width="9.140625" style="28"/>
    <col min="7936" max="7936" width="17.42578125" style="28" customWidth="1"/>
    <col min="7937" max="7938" width="12.7109375" style="28" customWidth="1"/>
    <col min="7939" max="7939" width="15.28515625" style="28" customWidth="1"/>
    <col min="7940" max="7942" width="12.7109375" style="28" customWidth="1"/>
    <col min="7943" max="7944" width="15.140625" style="28" customWidth="1"/>
    <col min="7945" max="7945" width="12.7109375" style="28" customWidth="1"/>
    <col min="7946" max="7946" width="13" style="28" customWidth="1"/>
    <col min="7947" max="8191" width="9.140625" style="28"/>
    <col min="8192" max="8192" width="17.42578125" style="28" customWidth="1"/>
    <col min="8193" max="8194" width="12.7109375" style="28" customWidth="1"/>
    <col min="8195" max="8195" width="15.28515625" style="28" customWidth="1"/>
    <col min="8196" max="8198" width="12.7109375" style="28" customWidth="1"/>
    <col min="8199" max="8200" width="15.140625" style="28" customWidth="1"/>
    <col min="8201" max="8201" width="12.7109375" style="28" customWidth="1"/>
    <col min="8202" max="8202" width="13" style="28" customWidth="1"/>
    <col min="8203" max="8447" width="9.140625" style="28"/>
    <col min="8448" max="8448" width="17.42578125" style="28" customWidth="1"/>
    <col min="8449" max="8450" width="12.7109375" style="28" customWidth="1"/>
    <col min="8451" max="8451" width="15.28515625" style="28" customWidth="1"/>
    <col min="8452" max="8454" width="12.7109375" style="28" customWidth="1"/>
    <col min="8455" max="8456" width="15.140625" style="28" customWidth="1"/>
    <col min="8457" max="8457" width="12.7109375" style="28" customWidth="1"/>
    <col min="8458" max="8458" width="13" style="28" customWidth="1"/>
    <col min="8459" max="8703" width="9.140625" style="28"/>
    <col min="8704" max="8704" width="17.42578125" style="28" customWidth="1"/>
    <col min="8705" max="8706" width="12.7109375" style="28" customWidth="1"/>
    <col min="8707" max="8707" width="15.28515625" style="28" customWidth="1"/>
    <col min="8708" max="8710" width="12.7109375" style="28" customWidth="1"/>
    <col min="8711" max="8712" width="15.140625" style="28" customWidth="1"/>
    <col min="8713" max="8713" width="12.7109375" style="28" customWidth="1"/>
    <col min="8714" max="8714" width="13" style="28" customWidth="1"/>
    <col min="8715" max="8959" width="9.140625" style="28"/>
    <col min="8960" max="8960" width="17.42578125" style="28" customWidth="1"/>
    <col min="8961" max="8962" width="12.7109375" style="28" customWidth="1"/>
    <col min="8963" max="8963" width="15.28515625" style="28" customWidth="1"/>
    <col min="8964" max="8966" width="12.7109375" style="28" customWidth="1"/>
    <col min="8967" max="8968" width="15.140625" style="28" customWidth="1"/>
    <col min="8969" max="8969" width="12.7109375" style="28" customWidth="1"/>
    <col min="8970" max="8970" width="13" style="28" customWidth="1"/>
    <col min="8971" max="9215" width="9.140625" style="28"/>
    <col min="9216" max="9216" width="17.42578125" style="28" customWidth="1"/>
    <col min="9217" max="9218" width="12.7109375" style="28" customWidth="1"/>
    <col min="9219" max="9219" width="15.28515625" style="28" customWidth="1"/>
    <col min="9220" max="9222" width="12.7109375" style="28" customWidth="1"/>
    <col min="9223" max="9224" width="15.140625" style="28" customWidth="1"/>
    <col min="9225" max="9225" width="12.7109375" style="28" customWidth="1"/>
    <col min="9226" max="9226" width="13" style="28" customWidth="1"/>
    <col min="9227" max="9471" width="9.140625" style="28"/>
    <col min="9472" max="9472" width="17.42578125" style="28" customWidth="1"/>
    <col min="9473" max="9474" width="12.7109375" style="28" customWidth="1"/>
    <col min="9475" max="9475" width="15.28515625" style="28" customWidth="1"/>
    <col min="9476" max="9478" width="12.7109375" style="28" customWidth="1"/>
    <col min="9479" max="9480" width="15.140625" style="28" customWidth="1"/>
    <col min="9481" max="9481" width="12.7109375" style="28" customWidth="1"/>
    <col min="9482" max="9482" width="13" style="28" customWidth="1"/>
    <col min="9483" max="9727" width="9.140625" style="28"/>
    <col min="9728" max="9728" width="17.42578125" style="28" customWidth="1"/>
    <col min="9729" max="9730" width="12.7109375" style="28" customWidth="1"/>
    <col min="9731" max="9731" width="15.28515625" style="28" customWidth="1"/>
    <col min="9732" max="9734" width="12.7109375" style="28" customWidth="1"/>
    <col min="9735" max="9736" width="15.140625" style="28" customWidth="1"/>
    <col min="9737" max="9737" width="12.7109375" style="28" customWidth="1"/>
    <col min="9738" max="9738" width="13" style="28" customWidth="1"/>
    <col min="9739" max="9983" width="9.140625" style="28"/>
    <col min="9984" max="9984" width="17.42578125" style="28" customWidth="1"/>
    <col min="9985" max="9986" width="12.7109375" style="28" customWidth="1"/>
    <col min="9987" max="9987" width="15.28515625" style="28" customWidth="1"/>
    <col min="9988" max="9990" width="12.7109375" style="28" customWidth="1"/>
    <col min="9991" max="9992" width="15.140625" style="28" customWidth="1"/>
    <col min="9993" max="9993" width="12.7109375" style="28" customWidth="1"/>
    <col min="9994" max="9994" width="13" style="28" customWidth="1"/>
    <col min="9995" max="10239" width="9.140625" style="28"/>
    <col min="10240" max="10240" width="17.42578125" style="28" customWidth="1"/>
    <col min="10241" max="10242" width="12.7109375" style="28" customWidth="1"/>
    <col min="10243" max="10243" width="15.28515625" style="28" customWidth="1"/>
    <col min="10244" max="10246" width="12.7109375" style="28" customWidth="1"/>
    <col min="10247" max="10248" width="15.140625" style="28" customWidth="1"/>
    <col min="10249" max="10249" width="12.7109375" style="28" customWidth="1"/>
    <col min="10250" max="10250" width="13" style="28" customWidth="1"/>
    <col min="10251" max="10495" width="9.140625" style="28"/>
    <col min="10496" max="10496" width="17.42578125" style="28" customWidth="1"/>
    <col min="10497" max="10498" width="12.7109375" style="28" customWidth="1"/>
    <col min="10499" max="10499" width="15.28515625" style="28" customWidth="1"/>
    <col min="10500" max="10502" width="12.7109375" style="28" customWidth="1"/>
    <col min="10503" max="10504" width="15.140625" style="28" customWidth="1"/>
    <col min="10505" max="10505" width="12.7109375" style="28" customWidth="1"/>
    <col min="10506" max="10506" width="13" style="28" customWidth="1"/>
    <col min="10507" max="10751" width="9.140625" style="28"/>
    <col min="10752" max="10752" width="17.42578125" style="28" customWidth="1"/>
    <col min="10753" max="10754" width="12.7109375" style="28" customWidth="1"/>
    <col min="10755" max="10755" width="15.28515625" style="28" customWidth="1"/>
    <col min="10756" max="10758" width="12.7109375" style="28" customWidth="1"/>
    <col min="10759" max="10760" width="15.140625" style="28" customWidth="1"/>
    <col min="10761" max="10761" width="12.7109375" style="28" customWidth="1"/>
    <col min="10762" max="10762" width="13" style="28" customWidth="1"/>
    <col min="10763" max="11007" width="9.140625" style="28"/>
    <col min="11008" max="11008" width="17.42578125" style="28" customWidth="1"/>
    <col min="11009" max="11010" width="12.7109375" style="28" customWidth="1"/>
    <col min="11011" max="11011" width="15.28515625" style="28" customWidth="1"/>
    <col min="11012" max="11014" width="12.7109375" style="28" customWidth="1"/>
    <col min="11015" max="11016" width="15.140625" style="28" customWidth="1"/>
    <col min="11017" max="11017" width="12.7109375" style="28" customWidth="1"/>
    <col min="11018" max="11018" width="13" style="28" customWidth="1"/>
    <col min="11019" max="11263" width="9.140625" style="28"/>
    <col min="11264" max="11264" width="17.42578125" style="28" customWidth="1"/>
    <col min="11265" max="11266" width="12.7109375" style="28" customWidth="1"/>
    <col min="11267" max="11267" width="15.28515625" style="28" customWidth="1"/>
    <col min="11268" max="11270" width="12.7109375" style="28" customWidth="1"/>
    <col min="11271" max="11272" width="15.140625" style="28" customWidth="1"/>
    <col min="11273" max="11273" width="12.7109375" style="28" customWidth="1"/>
    <col min="11274" max="11274" width="13" style="28" customWidth="1"/>
    <col min="11275" max="11519" width="9.140625" style="28"/>
    <col min="11520" max="11520" width="17.42578125" style="28" customWidth="1"/>
    <col min="11521" max="11522" width="12.7109375" style="28" customWidth="1"/>
    <col min="11523" max="11523" width="15.28515625" style="28" customWidth="1"/>
    <col min="11524" max="11526" width="12.7109375" style="28" customWidth="1"/>
    <col min="11527" max="11528" width="15.140625" style="28" customWidth="1"/>
    <col min="11529" max="11529" width="12.7109375" style="28" customWidth="1"/>
    <col min="11530" max="11530" width="13" style="28" customWidth="1"/>
    <col min="11531" max="11775" width="9.140625" style="28"/>
    <col min="11776" max="11776" width="17.42578125" style="28" customWidth="1"/>
    <col min="11777" max="11778" width="12.7109375" style="28" customWidth="1"/>
    <col min="11779" max="11779" width="15.28515625" style="28" customWidth="1"/>
    <col min="11780" max="11782" width="12.7109375" style="28" customWidth="1"/>
    <col min="11783" max="11784" width="15.140625" style="28" customWidth="1"/>
    <col min="11785" max="11785" width="12.7109375" style="28" customWidth="1"/>
    <col min="11786" max="11786" width="13" style="28" customWidth="1"/>
    <col min="11787" max="12031" width="9.140625" style="28"/>
    <col min="12032" max="12032" width="17.42578125" style="28" customWidth="1"/>
    <col min="12033" max="12034" width="12.7109375" style="28" customWidth="1"/>
    <col min="12035" max="12035" width="15.28515625" style="28" customWidth="1"/>
    <col min="12036" max="12038" width="12.7109375" style="28" customWidth="1"/>
    <col min="12039" max="12040" width="15.140625" style="28" customWidth="1"/>
    <col min="12041" max="12041" width="12.7109375" style="28" customWidth="1"/>
    <col min="12042" max="12042" width="13" style="28" customWidth="1"/>
    <col min="12043" max="12287" width="9.140625" style="28"/>
    <col min="12288" max="12288" width="17.42578125" style="28" customWidth="1"/>
    <col min="12289" max="12290" width="12.7109375" style="28" customWidth="1"/>
    <col min="12291" max="12291" width="15.28515625" style="28" customWidth="1"/>
    <col min="12292" max="12294" width="12.7109375" style="28" customWidth="1"/>
    <col min="12295" max="12296" width="15.140625" style="28" customWidth="1"/>
    <col min="12297" max="12297" width="12.7109375" style="28" customWidth="1"/>
    <col min="12298" max="12298" width="13" style="28" customWidth="1"/>
    <col min="12299" max="12543" width="9.140625" style="28"/>
    <col min="12544" max="12544" width="17.42578125" style="28" customWidth="1"/>
    <col min="12545" max="12546" width="12.7109375" style="28" customWidth="1"/>
    <col min="12547" max="12547" width="15.28515625" style="28" customWidth="1"/>
    <col min="12548" max="12550" width="12.7109375" style="28" customWidth="1"/>
    <col min="12551" max="12552" width="15.140625" style="28" customWidth="1"/>
    <col min="12553" max="12553" width="12.7109375" style="28" customWidth="1"/>
    <col min="12554" max="12554" width="13" style="28" customWidth="1"/>
    <col min="12555" max="12799" width="9.140625" style="28"/>
    <col min="12800" max="12800" width="17.42578125" style="28" customWidth="1"/>
    <col min="12801" max="12802" width="12.7109375" style="28" customWidth="1"/>
    <col min="12803" max="12803" width="15.28515625" style="28" customWidth="1"/>
    <col min="12804" max="12806" width="12.7109375" style="28" customWidth="1"/>
    <col min="12807" max="12808" width="15.140625" style="28" customWidth="1"/>
    <col min="12809" max="12809" width="12.7109375" style="28" customWidth="1"/>
    <col min="12810" max="12810" width="13" style="28" customWidth="1"/>
    <col min="12811" max="13055" width="9.140625" style="28"/>
    <col min="13056" max="13056" width="17.42578125" style="28" customWidth="1"/>
    <col min="13057" max="13058" width="12.7109375" style="28" customWidth="1"/>
    <col min="13059" max="13059" width="15.28515625" style="28" customWidth="1"/>
    <col min="13060" max="13062" width="12.7109375" style="28" customWidth="1"/>
    <col min="13063" max="13064" width="15.140625" style="28" customWidth="1"/>
    <col min="13065" max="13065" width="12.7109375" style="28" customWidth="1"/>
    <col min="13066" max="13066" width="13" style="28" customWidth="1"/>
    <col min="13067" max="13311" width="9.140625" style="28"/>
    <col min="13312" max="13312" width="17.42578125" style="28" customWidth="1"/>
    <col min="13313" max="13314" width="12.7109375" style="28" customWidth="1"/>
    <col min="13315" max="13315" width="15.28515625" style="28" customWidth="1"/>
    <col min="13316" max="13318" width="12.7109375" style="28" customWidth="1"/>
    <col min="13319" max="13320" width="15.140625" style="28" customWidth="1"/>
    <col min="13321" max="13321" width="12.7109375" style="28" customWidth="1"/>
    <col min="13322" max="13322" width="13" style="28" customWidth="1"/>
    <col min="13323" max="13567" width="9.140625" style="28"/>
    <col min="13568" max="13568" width="17.42578125" style="28" customWidth="1"/>
    <col min="13569" max="13570" width="12.7109375" style="28" customWidth="1"/>
    <col min="13571" max="13571" width="15.28515625" style="28" customWidth="1"/>
    <col min="13572" max="13574" width="12.7109375" style="28" customWidth="1"/>
    <col min="13575" max="13576" width="15.140625" style="28" customWidth="1"/>
    <col min="13577" max="13577" width="12.7109375" style="28" customWidth="1"/>
    <col min="13578" max="13578" width="13" style="28" customWidth="1"/>
    <col min="13579" max="13823" width="9.140625" style="28"/>
    <col min="13824" max="13824" width="17.42578125" style="28" customWidth="1"/>
    <col min="13825" max="13826" width="12.7109375" style="28" customWidth="1"/>
    <col min="13827" max="13827" width="15.28515625" style="28" customWidth="1"/>
    <col min="13828" max="13830" width="12.7109375" style="28" customWidth="1"/>
    <col min="13831" max="13832" width="15.140625" style="28" customWidth="1"/>
    <col min="13833" max="13833" width="12.7109375" style="28" customWidth="1"/>
    <col min="13834" max="13834" width="13" style="28" customWidth="1"/>
    <col min="13835" max="14079" width="9.140625" style="28"/>
    <col min="14080" max="14080" width="17.42578125" style="28" customWidth="1"/>
    <col min="14081" max="14082" width="12.7109375" style="28" customWidth="1"/>
    <col min="14083" max="14083" width="15.28515625" style="28" customWidth="1"/>
    <col min="14084" max="14086" width="12.7109375" style="28" customWidth="1"/>
    <col min="14087" max="14088" width="15.140625" style="28" customWidth="1"/>
    <col min="14089" max="14089" width="12.7109375" style="28" customWidth="1"/>
    <col min="14090" max="14090" width="13" style="28" customWidth="1"/>
    <col min="14091" max="14335" width="9.140625" style="28"/>
    <col min="14336" max="14336" width="17.42578125" style="28" customWidth="1"/>
    <col min="14337" max="14338" width="12.7109375" style="28" customWidth="1"/>
    <col min="14339" max="14339" width="15.28515625" style="28" customWidth="1"/>
    <col min="14340" max="14342" width="12.7109375" style="28" customWidth="1"/>
    <col min="14343" max="14344" width="15.140625" style="28" customWidth="1"/>
    <col min="14345" max="14345" width="12.7109375" style="28" customWidth="1"/>
    <col min="14346" max="14346" width="13" style="28" customWidth="1"/>
    <col min="14347" max="14591" width="9.140625" style="28"/>
    <col min="14592" max="14592" width="17.42578125" style="28" customWidth="1"/>
    <col min="14593" max="14594" width="12.7109375" style="28" customWidth="1"/>
    <col min="14595" max="14595" width="15.28515625" style="28" customWidth="1"/>
    <col min="14596" max="14598" width="12.7109375" style="28" customWidth="1"/>
    <col min="14599" max="14600" width="15.140625" style="28" customWidth="1"/>
    <col min="14601" max="14601" width="12.7109375" style="28" customWidth="1"/>
    <col min="14602" max="14602" width="13" style="28" customWidth="1"/>
    <col min="14603" max="14847" width="9.140625" style="28"/>
    <col min="14848" max="14848" width="17.42578125" style="28" customWidth="1"/>
    <col min="14849" max="14850" width="12.7109375" style="28" customWidth="1"/>
    <col min="14851" max="14851" width="15.28515625" style="28" customWidth="1"/>
    <col min="14852" max="14854" width="12.7109375" style="28" customWidth="1"/>
    <col min="14855" max="14856" width="15.140625" style="28" customWidth="1"/>
    <col min="14857" max="14857" width="12.7109375" style="28" customWidth="1"/>
    <col min="14858" max="14858" width="13" style="28" customWidth="1"/>
    <col min="14859" max="15103" width="9.140625" style="28"/>
    <col min="15104" max="15104" width="17.42578125" style="28" customWidth="1"/>
    <col min="15105" max="15106" width="12.7109375" style="28" customWidth="1"/>
    <col min="15107" max="15107" width="15.28515625" style="28" customWidth="1"/>
    <col min="15108" max="15110" width="12.7109375" style="28" customWidth="1"/>
    <col min="15111" max="15112" width="15.140625" style="28" customWidth="1"/>
    <col min="15113" max="15113" width="12.7109375" style="28" customWidth="1"/>
    <col min="15114" max="15114" width="13" style="28" customWidth="1"/>
    <col min="15115" max="15359" width="9.140625" style="28"/>
    <col min="15360" max="15360" width="17.42578125" style="28" customWidth="1"/>
    <col min="15361" max="15362" width="12.7109375" style="28" customWidth="1"/>
    <col min="15363" max="15363" width="15.28515625" style="28" customWidth="1"/>
    <col min="15364" max="15366" width="12.7109375" style="28" customWidth="1"/>
    <col min="15367" max="15368" width="15.140625" style="28" customWidth="1"/>
    <col min="15369" max="15369" width="12.7109375" style="28" customWidth="1"/>
    <col min="15370" max="15370" width="13" style="28" customWidth="1"/>
    <col min="15371" max="15615" width="9.140625" style="28"/>
    <col min="15616" max="15616" width="17.42578125" style="28" customWidth="1"/>
    <col min="15617" max="15618" width="12.7109375" style="28" customWidth="1"/>
    <col min="15619" max="15619" width="15.28515625" style="28" customWidth="1"/>
    <col min="15620" max="15622" width="12.7109375" style="28" customWidth="1"/>
    <col min="15623" max="15624" width="15.140625" style="28" customWidth="1"/>
    <col min="15625" max="15625" width="12.7109375" style="28" customWidth="1"/>
    <col min="15626" max="15626" width="13" style="28" customWidth="1"/>
    <col min="15627" max="15871" width="9.140625" style="28"/>
    <col min="15872" max="15872" width="17.42578125" style="28" customWidth="1"/>
    <col min="15873" max="15874" width="12.7109375" style="28" customWidth="1"/>
    <col min="15875" max="15875" width="15.28515625" style="28" customWidth="1"/>
    <col min="15876" max="15878" width="12.7109375" style="28" customWidth="1"/>
    <col min="15879" max="15880" width="15.140625" style="28" customWidth="1"/>
    <col min="15881" max="15881" width="12.7109375" style="28" customWidth="1"/>
    <col min="15882" max="15882" width="13" style="28" customWidth="1"/>
    <col min="15883" max="16127" width="9.140625" style="28"/>
    <col min="16128" max="16128" width="17.42578125" style="28" customWidth="1"/>
    <col min="16129" max="16130" width="12.7109375" style="28" customWidth="1"/>
    <col min="16131" max="16131" width="15.28515625" style="28" customWidth="1"/>
    <col min="16132" max="16134" width="12.7109375" style="28" customWidth="1"/>
    <col min="16135" max="16136" width="15.140625" style="28" customWidth="1"/>
    <col min="16137" max="16137" width="12.7109375" style="28" customWidth="1"/>
    <col min="16138" max="16138" width="13" style="28" customWidth="1"/>
    <col min="16139" max="16384" width="9.140625" style="28"/>
  </cols>
  <sheetData>
    <row r="1" spans="1:11" ht="15" customHeight="1" x14ac:dyDescent="0.2">
      <c r="A1" s="150" t="str">
        <f>'Table 1b'!A1</f>
        <v>GRANT YEAR 2018 CHILD CARE DEVELOPMENT FUND (CCDF)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</row>
    <row r="2" spans="1:11" ht="15" customHeight="1" x14ac:dyDescent="0.2">
      <c r="A2" s="53" t="s">
        <v>85</v>
      </c>
      <c r="B2" s="54"/>
      <c r="C2" s="54"/>
      <c r="D2" s="54"/>
      <c r="E2" s="54"/>
      <c r="F2" s="54"/>
      <c r="G2" s="54"/>
      <c r="H2" s="54"/>
      <c r="I2" s="54"/>
      <c r="J2" s="54"/>
      <c r="K2" s="54"/>
    </row>
    <row r="3" spans="1:11" ht="15" customHeight="1" x14ac:dyDescent="0.2">
      <c r="A3" s="53" t="str">
        <f>'Table 1b'!A3</f>
        <v>Quarter End Date:  9/30/2020</v>
      </c>
      <c r="B3" s="54"/>
      <c r="C3" s="54"/>
      <c r="D3" s="54"/>
      <c r="E3" s="54"/>
      <c r="F3" s="54"/>
      <c r="G3" s="54"/>
      <c r="H3" s="54"/>
      <c r="I3" s="54"/>
      <c r="J3" s="54"/>
      <c r="K3" s="54"/>
    </row>
    <row r="4" spans="1:11" s="5" customFormat="1" ht="10.5" customHeight="1" x14ac:dyDescent="0.2">
      <c r="A4" s="149"/>
      <c r="B4" s="149"/>
      <c r="C4" s="149"/>
      <c r="D4" s="149"/>
      <c r="E4" s="149"/>
      <c r="F4" s="149"/>
      <c r="G4" s="149"/>
      <c r="H4" s="149"/>
      <c r="I4" s="149"/>
      <c r="J4" s="149"/>
      <c r="K4" s="149"/>
    </row>
    <row r="5" spans="1:11" s="56" customFormat="1" ht="60" customHeight="1" x14ac:dyDescent="0.25">
      <c r="A5" s="55" t="s">
        <v>19</v>
      </c>
      <c r="B5" s="33" t="s">
        <v>1</v>
      </c>
      <c r="C5" s="33" t="s">
        <v>2</v>
      </c>
      <c r="D5" s="100" t="s">
        <v>114</v>
      </c>
      <c r="E5" s="33" t="s">
        <v>86</v>
      </c>
      <c r="F5" s="33" t="s">
        <v>4</v>
      </c>
      <c r="G5" s="33" t="s">
        <v>5</v>
      </c>
      <c r="H5" s="33" t="s">
        <v>82</v>
      </c>
      <c r="I5" s="33" t="s">
        <v>7</v>
      </c>
      <c r="J5" s="33" t="s">
        <v>16</v>
      </c>
      <c r="K5" s="33" t="s">
        <v>87</v>
      </c>
    </row>
    <row r="6" spans="1:11" ht="14.1" customHeight="1" x14ac:dyDescent="0.2">
      <c r="A6" s="37" t="s">
        <v>25</v>
      </c>
      <c r="B6" s="82">
        <v>0</v>
      </c>
      <c r="C6" s="82">
        <v>0</v>
      </c>
      <c r="D6" s="82">
        <v>0</v>
      </c>
      <c r="E6" s="82">
        <v>31538684</v>
      </c>
      <c r="F6" s="82">
        <v>0</v>
      </c>
      <c r="G6" s="82">
        <v>20715</v>
      </c>
      <c r="H6" s="82">
        <v>2978165</v>
      </c>
      <c r="I6" s="82">
        <f>SUM(B6:H6)</f>
        <v>34537564</v>
      </c>
      <c r="J6" s="82">
        <v>0</v>
      </c>
      <c r="K6" s="82">
        <v>0</v>
      </c>
    </row>
    <row r="7" spans="1:11" s="5" customFormat="1" ht="14.1" customHeight="1" x14ac:dyDescent="0.2">
      <c r="A7" s="37" t="s">
        <v>26</v>
      </c>
      <c r="B7" s="82">
        <v>7110</v>
      </c>
      <c r="C7" s="82">
        <v>384613</v>
      </c>
      <c r="D7" s="82">
        <v>0</v>
      </c>
      <c r="E7" s="82">
        <v>4978335</v>
      </c>
      <c r="F7" s="82">
        <v>62203</v>
      </c>
      <c r="G7" s="82">
        <v>3198851</v>
      </c>
      <c r="H7" s="82">
        <v>0</v>
      </c>
      <c r="I7" s="82">
        <f t="shared" ref="I7:I48" si="0">SUM(B7:H7)</f>
        <v>8631112</v>
      </c>
      <c r="J7" s="82">
        <v>0</v>
      </c>
      <c r="K7" s="82">
        <v>0</v>
      </c>
    </row>
    <row r="8" spans="1:11" ht="14.1" customHeight="1" x14ac:dyDescent="0.2">
      <c r="A8" s="37" t="s">
        <v>27</v>
      </c>
      <c r="B8" s="82">
        <v>0</v>
      </c>
      <c r="C8" s="82">
        <v>0</v>
      </c>
      <c r="D8" s="82">
        <v>0</v>
      </c>
      <c r="E8" s="82">
        <v>0</v>
      </c>
      <c r="F8" s="82">
        <v>0</v>
      </c>
      <c r="G8" s="82">
        <v>0</v>
      </c>
      <c r="H8" s="82">
        <v>0</v>
      </c>
      <c r="I8" s="82">
        <f t="shared" si="0"/>
        <v>0</v>
      </c>
      <c r="J8" s="82">
        <v>0</v>
      </c>
      <c r="K8" s="82">
        <v>0</v>
      </c>
    </row>
    <row r="9" spans="1:11" ht="14.1" customHeight="1" x14ac:dyDescent="0.2">
      <c r="A9" s="37" t="s">
        <v>28</v>
      </c>
      <c r="B9" s="82">
        <v>0</v>
      </c>
      <c r="C9" s="82">
        <v>13572238.119999999</v>
      </c>
      <c r="D9" s="82">
        <v>3056935.05</v>
      </c>
      <c r="E9" s="82">
        <v>37591700.530000001</v>
      </c>
      <c r="F9" s="82">
        <v>265763.96999999997</v>
      </c>
      <c r="G9" s="82">
        <v>70220.25</v>
      </c>
      <c r="H9" s="82">
        <v>0</v>
      </c>
      <c r="I9" s="82">
        <f t="shared" si="0"/>
        <v>54556857.920000002</v>
      </c>
      <c r="J9" s="82">
        <v>0</v>
      </c>
      <c r="K9" s="82">
        <v>0</v>
      </c>
    </row>
    <row r="10" spans="1:11" ht="14.1" customHeight="1" x14ac:dyDescent="0.2">
      <c r="A10" s="37" t="s">
        <v>29</v>
      </c>
      <c r="B10" s="82">
        <v>986616</v>
      </c>
      <c r="C10" s="82">
        <v>1351722</v>
      </c>
      <c r="D10" s="82">
        <v>0</v>
      </c>
      <c r="E10" s="82">
        <v>21077476</v>
      </c>
      <c r="F10" s="82">
        <v>0</v>
      </c>
      <c r="G10" s="82">
        <v>0</v>
      </c>
      <c r="H10" s="82">
        <v>0</v>
      </c>
      <c r="I10" s="82">
        <f t="shared" si="0"/>
        <v>23415814</v>
      </c>
      <c r="J10" s="82">
        <v>0</v>
      </c>
      <c r="K10" s="82">
        <v>0</v>
      </c>
    </row>
    <row r="11" spans="1:11" ht="14.1" customHeight="1" x14ac:dyDescent="0.2">
      <c r="A11" s="37" t="s">
        <v>30</v>
      </c>
      <c r="B11" s="82">
        <v>14402150</v>
      </c>
      <c r="C11" s="82">
        <v>22595119</v>
      </c>
      <c r="D11" s="82">
        <v>0</v>
      </c>
      <c r="E11" s="82">
        <v>369994711</v>
      </c>
      <c r="F11" s="82">
        <v>0</v>
      </c>
      <c r="G11" s="82">
        <v>0</v>
      </c>
      <c r="H11" s="82">
        <v>23093707</v>
      </c>
      <c r="I11" s="82">
        <f t="shared" si="0"/>
        <v>430085687</v>
      </c>
      <c r="J11" s="82">
        <v>0</v>
      </c>
      <c r="K11" s="82">
        <v>0</v>
      </c>
    </row>
    <row r="12" spans="1:11" ht="14.1" customHeight="1" x14ac:dyDescent="0.2">
      <c r="A12" s="37" t="s">
        <v>31</v>
      </c>
      <c r="B12" s="82">
        <v>1024771</v>
      </c>
      <c r="C12" s="82">
        <v>11475352</v>
      </c>
      <c r="D12" s="82">
        <v>3465695</v>
      </c>
      <c r="E12" s="82">
        <v>50938581</v>
      </c>
      <c r="F12" s="82">
        <v>2169035</v>
      </c>
      <c r="G12" s="82">
        <v>937667</v>
      </c>
      <c r="H12" s="82">
        <v>691296</v>
      </c>
      <c r="I12" s="82">
        <f t="shared" si="0"/>
        <v>70702397</v>
      </c>
      <c r="J12" s="82">
        <v>0</v>
      </c>
      <c r="K12" s="82">
        <v>0</v>
      </c>
    </row>
    <row r="13" spans="1:11" ht="14.1" customHeight="1" x14ac:dyDescent="0.2">
      <c r="A13" s="37" t="s">
        <v>32</v>
      </c>
      <c r="B13" s="82">
        <v>0</v>
      </c>
      <c r="C13" s="82">
        <v>0</v>
      </c>
      <c r="D13" s="82">
        <v>997097</v>
      </c>
      <c r="E13" s="82">
        <v>27253989</v>
      </c>
      <c r="F13" s="82">
        <v>0</v>
      </c>
      <c r="G13" s="82">
        <v>0</v>
      </c>
      <c r="H13" s="82">
        <v>4985486</v>
      </c>
      <c r="I13" s="82">
        <f t="shared" si="0"/>
        <v>33236572</v>
      </c>
      <c r="J13" s="82">
        <v>0</v>
      </c>
      <c r="K13" s="82">
        <v>0</v>
      </c>
    </row>
    <row r="14" spans="1:11" ht="14.1" customHeight="1" x14ac:dyDescent="0.2">
      <c r="A14" s="37" t="s">
        <v>33</v>
      </c>
      <c r="B14" s="82">
        <v>0</v>
      </c>
      <c r="C14" s="82">
        <v>0</v>
      </c>
      <c r="D14" s="82">
        <v>0</v>
      </c>
      <c r="E14" s="82">
        <v>8195180</v>
      </c>
      <c r="F14" s="82">
        <v>0</v>
      </c>
      <c r="G14" s="82">
        <v>0</v>
      </c>
      <c r="H14" s="82">
        <v>0</v>
      </c>
      <c r="I14" s="82">
        <f t="shared" si="0"/>
        <v>8195180</v>
      </c>
      <c r="J14" s="82">
        <v>0</v>
      </c>
      <c r="K14" s="82">
        <v>0</v>
      </c>
    </row>
    <row r="15" spans="1:11" ht="14.1" customHeight="1" x14ac:dyDescent="0.2">
      <c r="A15" s="37" t="s">
        <v>34</v>
      </c>
      <c r="B15" s="82">
        <v>0</v>
      </c>
      <c r="C15" s="82">
        <v>2495651</v>
      </c>
      <c r="D15" s="82">
        <v>0</v>
      </c>
      <c r="E15" s="82">
        <v>1663767</v>
      </c>
      <c r="F15" s="82">
        <v>0</v>
      </c>
      <c r="G15" s="82">
        <v>0</v>
      </c>
      <c r="H15" s="82">
        <v>0</v>
      </c>
      <c r="I15" s="82">
        <f t="shared" si="0"/>
        <v>4159418</v>
      </c>
      <c r="J15" s="82">
        <v>0</v>
      </c>
      <c r="K15" s="82">
        <v>0</v>
      </c>
    </row>
    <row r="16" spans="1:11" ht="14.1" customHeight="1" x14ac:dyDescent="0.2">
      <c r="A16" s="37" t="s">
        <v>116</v>
      </c>
      <c r="B16" s="82">
        <v>10482954.76</v>
      </c>
      <c r="C16" s="82">
        <v>17305706.989999998</v>
      </c>
      <c r="D16" s="82">
        <v>1144015.71</v>
      </c>
      <c r="E16" s="82">
        <v>116405834.81999999</v>
      </c>
      <c r="F16" s="82">
        <v>37810.51</v>
      </c>
      <c r="G16" s="82">
        <v>4403498.6100000003</v>
      </c>
      <c r="H16" s="82">
        <v>4922688.5999999996</v>
      </c>
      <c r="I16" s="82">
        <f t="shared" si="0"/>
        <v>154702510</v>
      </c>
      <c r="J16" s="82">
        <v>0</v>
      </c>
      <c r="K16" s="82">
        <v>0</v>
      </c>
    </row>
    <row r="17" spans="1:11" ht="14.1" customHeight="1" x14ac:dyDescent="0.2">
      <c r="A17" s="37" t="s">
        <v>36</v>
      </c>
      <c r="B17" s="82">
        <v>75136</v>
      </c>
      <c r="C17" s="82">
        <v>0</v>
      </c>
      <c r="D17" s="82">
        <v>0</v>
      </c>
      <c r="E17" s="82">
        <v>85544474</v>
      </c>
      <c r="F17" s="82">
        <v>0</v>
      </c>
      <c r="G17" s="82">
        <v>0</v>
      </c>
      <c r="H17" s="82">
        <v>0</v>
      </c>
      <c r="I17" s="82">
        <f t="shared" si="0"/>
        <v>85619610</v>
      </c>
      <c r="J17" s="82">
        <v>0</v>
      </c>
      <c r="K17" s="82">
        <v>0</v>
      </c>
    </row>
    <row r="18" spans="1:11" ht="14.1" customHeight="1" x14ac:dyDescent="0.2">
      <c r="A18" s="37" t="s">
        <v>37</v>
      </c>
      <c r="B18" s="82">
        <v>0</v>
      </c>
      <c r="C18" s="82">
        <v>0</v>
      </c>
      <c r="D18" s="82">
        <v>0</v>
      </c>
      <c r="E18" s="82">
        <v>0</v>
      </c>
      <c r="F18" s="82">
        <v>0</v>
      </c>
      <c r="G18" s="82">
        <v>0</v>
      </c>
      <c r="H18" s="82">
        <v>0</v>
      </c>
      <c r="I18" s="82">
        <f t="shared" si="0"/>
        <v>0</v>
      </c>
      <c r="J18" s="82">
        <v>0</v>
      </c>
      <c r="K18" s="82">
        <v>0</v>
      </c>
    </row>
    <row r="19" spans="1:11" ht="14.1" customHeight="1" x14ac:dyDescent="0.2">
      <c r="A19" s="37" t="s">
        <v>38</v>
      </c>
      <c r="B19" s="82">
        <v>849451</v>
      </c>
      <c r="C19" s="82">
        <v>1328229</v>
      </c>
      <c r="D19" s="82">
        <v>676224</v>
      </c>
      <c r="E19" s="82">
        <v>9902821</v>
      </c>
      <c r="F19" s="82">
        <v>0</v>
      </c>
      <c r="G19" s="82">
        <v>491037</v>
      </c>
      <c r="H19" s="82">
        <v>0</v>
      </c>
      <c r="I19" s="82">
        <f t="shared" si="0"/>
        <v>13247762</v>
      </c>
      <c r="J19" s="82">
        <v>0</v>
      </c>
      <c r="K19" s="82">
        <v>0</v>
      </c>
    </row>
    <row r="20" spans="1:11" ht="14.1" customHeight="1" x14ac:dyDescent="0.2">
      <c r="A20" s="37" t="s">
        <v>39</v>
      </c>
      <c r="B20" s="82">
        <v>0</v>
      </c>
      <c r="C20" s="82">
        <v>78695</v>
      </c>
      <c r="D20" s="82">
        <v>0</v>
      </c>
      <c r="E20" s="82">
        <v>10337124</v>
      </c>
      <c r="F20" s="82">
        <v>0</v>
      </c>
      <c r="G20" s="82">
        <v>0</v>
      </c>
      <c r="H20" s="82">
        <v>0</v>
      </c>
      <c r="I20" s="82">
        <f t="shared" si="0"/>
        <v>10415819</v>
      </c>
      <c r="J20" s="82">
        <v>0</v>
      </c>
      <c r="K20" s="82">
        <v>427</v>
      </c>
    </row>
    <row r="21" spans="1:11" ht="14.1" customHeight="1" x14ac:dyDescent="0.2">
      <c r="A21" s="37" t="s">
        <v>40</v>
      </c>
      <c r="B21" s="82">
        <v>13463578</v>
      </c>
      <c r="C21" s="82">
        <v>0</v>
      </c>
      <c r="D21" s="82">
        <v>0</v>
      </c>
      <c r="E21" s="82">
        <v>98655131</v>
      </c>
      <c r="F21" s="82">
        <v>1462916</v>
      </c>
      <c r="G21" s="82">
        <v>16089391</v>
      </c>
      <c r="H21" s="82">
        <v>1051671</v>
      </c>
      <c r="I21" s="82">
        <f t="shared" si="0"/>
        <v>130722687</v>
      </c>
      <c r="J21" s="82">
        <v>0</v>
      </c>
      <c r="K21" s="82">
        <v>0</v>
      </c>
    </row>
    <row r="22" spans="1:11" ht="14.1" customHeight="1" x14ac:dyDescent="0.2">
      <c r="A22" s="37" t="s">
        <v>41</v>
      </c>
      <c r="B22" s="82">
        <v>0</v>
      </c>
      <c r="C22" s="82">
        <v>0</v>
      </c>
      <c r="D22" s="82">
        <v>0</v>
      </c>
      <c r="E22" s="82">
        <v>56155441.380000003</v>
      </c>
      <c r="F22" s="82">
        <v>0</v>
      </c>
      <c r="G22" s="82">
        <v>0</v>
      </c>
      <c r="H22" s="82">
        <v>0</v>
      </c>
      <c r="I22" s="82">
        <f t="shared" si="0"/>
        <v>56155441.380000003</v>
      </c>
      <c r="J22" s="82">
        <v>0</v>
      </c>
      <c r="K22" s="82">
        <v>0</v>
      </c>
    </row>
    <row r="23" spans="1:11" ht="14.1" customHeight="1" x14ac:dyDescent="0.2">
      <c r="A23" s="40" t="s">
        <v>42</v>
      </c>
      <c r="B23" s="82">
        <v>1105540</v>
      </c>
      <c r="C23" s="82">
        <v>0</v>
      </c>
      <c r="D23" s="82">
        <v>0</v>
      </c>
      <c r="E23" s="82">
        <v>20460348</v>
      </c>
      <c r="F23" s="82">
        <v>0</v>
      </c>
      <c r="G23" s="82">
        <v>0</v>
      </c>
      <c r="H23" s="82">
        <v>7806753</v>
      </c>
      <c r="I23" s="82">
        <f t="shared" si="0"/>
        <v>29372641</v>
      </c>
      <c r="J23" s="82">
        <v>0</v>
      </c>
      <c r="K23" s="82">
        <v>0</v>
      </c>
    </row>
    <row r="24" spans="1:11" ht="14.1" customHeight="1" x14ac:dyDescent="0.2">
      <c r="A24" s="37" t="s">
        <v>43</v>
      </c>
      <c r="B24" s="82">
        <v>0</v>
      </c>
      <c r="C24" s="82">
        <v>0</v>
      </c>
      <c r="D24" s="82">
        <v>0</v>
      </c>
      <c r="E24" s="82">
        <v>19422261</v>
      </c>
      <c r="F24" s="82">
        <v>0</v>
      </c>
      <c r="G24" s="82">
        <v>0</v>
      </c>
      <c r="H24" s="82">
        <v>0</v>
      </c>
      <c r="I24" s="82">
        <f t="shared" si="0"/>
        <v>19422261</v>
      </c>
      <c r="J24" s="82">
        <v>0</v>
      </c>
      <c r="K24" s="82">
        <v>0</v>
      </c>
    </row>
    <row r="25" spans="1:11" ht="14.1" customHeight="1" x14ac:dyDescent="0.2">
      <c r="A25" s="40" t="s">
        <v>44</v>
      </c>
      <c r="B25" s="82">
        <v>0</v>
      </c>
      <c r="C25" s="82">
        <v>5705503</v>
      </c>
      <c r="D25" s="82">
        <v>0</v>
      </c>
      <c r="E25" s="82">
        <v>27712558</v>
      </c>
      <c r="F25" s="82">
        <v>0</v>
      </c>
      <c r="G25" s="82">
        <v>0</v>
      </c>
      <c r="H25" s="82">
        <v>0</v>
      </c>
      <c r="I25" s="82">
        <f t="shared" si="0"/>
        <v>33418061</v>
      </c>
      <c r="J25" s="82">
        <v>0</v>
      </c>
      <c r="K25" s="82">
        <v>0</v>
      </c>
    </row>
    <row r="26" spans="1:11" ht="14.1" customHeight="1" x14ac:dyDescent="0.2">
      <c r="A26" s="37" t="s">
        <v>45</v>
      </c>
      <c r="B26" s="82">
        <v>0</v>
      </c>
      <c r="C26" s="82">
        <v>0</v>
      </c>
      <c r="D26" s="82">
        <v>1368054</v>
      </c>
      <c r="E26" s="82">
        <v>44233747</v>
      </c>
      <c r="F26" s="82">
        <v>0</v>
      </c>
      <c r="G26" s="82">
        <v>0</v>
      </c>
      <c r="H26" s="82">
        <v>0</v>
      </c>
      <c r="I26" s="82">
        <f t="shared" si="0"/>
        <v>45601801</v>
      </c>
      <c r="J26" s="82">
        <v>0</v>
      </c>
      <c r="K26" s="82">
        <v>0</v>
      </c>
    </row>
    <row r="27" spans="1:11" ht="14.1" customHeight="1" x14ac:dyDescent="0.2">
      <c r="A27" s="37" t="s">
        <v>46</v>
      </c>
      <c r="B27" s="82">
        <v>0</v>
      </c>
      <c r="C27" s="82">
        <v>0</v>
      </c>
      <c r="D27" s="82">
        <v>0</v>
      </c>
      <c r="E27" s="82">
        <v>8757058</v>
      </c>
      <c r="F27" s="82">
        <v>0</v>
      </c>
      <c r="G27" s="82">
        <v>0</v>
      </c>
      <c r="H27" s="82">
        <v>0</v>
      </c>
      <c r="I27" s="82">
        <f t="shared" si="0"/>
        <v>8757058</v>
      </c>
      <c r="J27" s="82">
        <v>0</v>
      </c>
      <c r="K27" s="82">
        <v>0</v>
      </c>
    </row>
    <row r="28" spans="1:11" ht="14.1" customHeight="1" x14ac:dyDescent="0.2">
      <c r="A28" s="37" t="s">
        <v>47</v>
      </c>
      <c r="B28" s="82">
        <v>0</v>
      </c>
      <c r="C28" s="82">
        <v>0</v>
      </c>
      <c r="D28" s="82">
        <v>0</v>
      </c>
      <c r="E28" s="82">
        <v>52522335</v>
      </c>
      <c r="F28" s="82">
        <v>0</v>
      </c>
      <c r="G28" s="82">
        <v>649155</v>
      </c>
      <c r="H28" s="82">
        <v>7807780</v>
      </c>
      <c r="I28" s="82">
        <f t="shared" si="0"/>
        <v>60979270</v>
      </c>
      <c r="J28" s="82">
        <v>0</v>
      </c>
      <c r="K28" s="82">
        <v>0</v>
      </c>
    </row>
    <row r="29" spans="1:11" ht="14.1" customHeight="1" x14ac:dyDescent="0.2">
      <c r="A29" s="37" t="s">
        <v>48</v>
      </c>
      <c r="B29" s="82">
        <v>1325165</v>
      </c>
      <c r="C29" s="82">
        <v>10481487</v>
      </c>
      <c r="D29" s="82">
        <v>2664242</v>
      </c>
      <c r="E29" s="82">
        <v>48171139</v>
      </c>
      <c r="F29" s="82">
        <v>0</v>
      </c>
      <c r="G29" s="82">
        <v>0</v>
      </c>
      <c r="H29" s="82">
        <v>1290477</v>
      </c>
      <c r="I29" s="82">
        <f t="shared" si="0"/>
        <v>63932510</v>
      </c>
      <c r="J29" s="82">
        <v>0</v>
      </c>
      <c r="K29" s="82">
        <v>0</v>
      </c>
    </row>
    <row r="30" spans="1:11" ht="14.1" customHeight="1" x14ac:dyDescent="0.2">
      <c r="A30" s="37" t="s">
        <v>49</v>
      </c>
      <c r="B30" s="82">
        <v>4712416</v>
      </c>
      <c r="C30" s="82">
        <v>18801112</v>
      </c>
      <c r="D30" s="82">
        <v>0</v>
      </c>
      <c r="E30" s="82">
        <v>46191271</v>
      </c>
      <c r="F30" s="82">
        <v>1857917</v>
      </c>
      <c r="G30" s="82">
        <v>3652115</v>
      </c>
      <c r="H30" s="82">
        <v>0</v>
      </c>
      <c r="I30" s="82">
        <f t="shared" si="0"/>
        <v>75214831</v>
      </c>
      <c r="J30" s="82">
        <v>0</v>
      </c>
      <c r="K30" s="82">
        <v>0</v>
      </c>
    </row>
    <row r="31" spans="1:11" ht="14.1" customHeight="1" x14ac:dyDescent="0.2">
      <c r="A31" s="37" t="s">
        <v>50</v>
      </c>
      <c r="B31" s="82">
        <v>0</v>
      </c>
      <c r="C31" s="82">
        <v>0</v>
      </c>
      <c r="D31" s="82">
        <v>0</v>
      </c>
      <c r="E31" s="82">
        <v>44500658</v>
      </c>
      <c r="F31" s="82">
        <v>0</v>
      </c>
      <c r="G31" s="82">
        <v>0</v>
      </c>
      <c r="H31" s="82">
        <v>16000000</v>
      </c>
      <c r="I31" s="82">
        <f t="shared" si="0"/>
        <v>60500658</v>
      </c>
      <c r="J31" s="82">
        <v>0</v>
      </c>
      <c r="K31" s="82">
        <v>0</v>
      </c>
    </row>
    <row r="32" spans="1:11" ht="14.1" customHeight="1" x14ac:dyDescent="0.2">
      <c r="A32" s="37" t="s">
        <v>51</v>
      </c>
      <c r="B32" s="82">
        <v>0</v>
      </c>
      <c r="C32" s="82">
        <v>0</v>
      </c>
      <c r="D32" s="82">
        <v>0</v>
      </c>
      <c r="E32" s="82">
        <v>21181985</v>
      </c>
      <c r="F32" s="82">
        <v>0</v>
      </c>
      <c r="G32" s="82">
        <v>0</v>
      </c>
      <c r="H32" s="82">
        <v>525234</v>
      </c>
      <c r="I32" s="82">
        <f t="shared" si="0"/>
        <v>21707219</v>
      </c>
      <c r="J32" s="82">
        <v>0</v>
      </c>
      <c r="K32" s="82">
        <v>0</v>
      </c>
    </row>
    <row r="33" spans="1:12" ht="14.1" customHeight="1" x14ac:dyDescent="0.2">
      <c r="A33" s="37" t="s">
        <v>52</v>
      </c>
      <c r="B33" s="82">
        <v>1305615</v>
      </c>
      <c r="C33" s="82">
        <v>6683788</v>
      </c>
      <c r="D33" s="82">
        <v>4934074</v>
      </c>
      <c r="E33" s="82">
        <v>37547715</v>
      </c>
      <c r="F33" s="82">
        <v>0</v>
      </c>
      <c r="G33" s="82">
        <v>0</v>
      </c>
      <c r="H33" s="82">
        <v>0</v>
      </c>
      <c r="I33" s="82">
        <f t="shared" si="0"/>
        <v>50471192</v>
      </c>
      <c r="J33" s="82">
        <v>0</v>
      </c>
      <c r="K33" s="82">
        <v>0</v>
      </c>
    </row>
    <row r="34" spans="1:12" ht="14.1" customHeight="1" x14ac:dyDescent="0.2">
      <c r="A34" s="37" t="s">
        <v>53</v>
      </c>
      <c r="B34" s="82">
        <v>0</v>
      </c>
      <c r="C34" s="82">
        <v>0</v>
      </c>
      <c r="D34" s="82">
        <v>0</v>
      </c>
      <c r="E34" s="82">
        <v>8079735</v>
      </c>
      <c r="F34" s="82">
        <v>0</v>
      </c>
      <c r="G34" s="82">
        <v>115745</v>
      </c>
      <c r="H34" s="82">
        <v>0</v>
      </c>
      <c r="I34" s="82">
        <f t="shared" si="0"/>
        <v>8195480</v>
      </c>
      <c r="J34" s="82">
        <v>0</v>
      </c>
      <c r="K34" s="82">
        <v>0</v>
      </c>
    </row>
    <row r="35" spans="1:12" ht="14.1" customHeight="1" x14ac:dyDescent="0.2">
      <c r="A35" s="37" t="s">
        <v>54</v>
      </c>
      <c r="B35" s="82">
        <v>0</v>
      </c>
      <c r="C35" s="82">
        <v>0</v>
      </c>
      <c r="D35" s="82">
        <v>0</v>
      </c>
      <c r="E35" s="82">
        <v>20572040</v>
      </c>
      <c r="F35" s="82">
        <v>0</v>
      </c>
      <c r="G35" s="82">
        <v>0</v>
      </c>
      <c r="H35" s="82">
        <v>0</v>
      </c>
      <c r="I35" s="82">
        <f t="shared" si="0"/>
        <v>20572040</v>
      </c>
      <c r="J35" s="82">
        <v>0</v>
      </c>
      <c r="K35" s="82">
        <v>0</v>
      </c>
    </row>
    <row r="36" spans="1:12" s="5" customFormat="1" ht="14.1" customHeight="1" x14ac:dyDescent="0.2">
      <c r="A36" s="40" t="s">
        <v>55</v>
      </c>
      <c r="B36" s="82">
        <v>3656</v>
      </c>
      <c r="C36" s="82">
        <v>1563645</v>
      </c>
      <c r="D36" s="82">
        <v>0</v>
      </c>
      <c r="E36" s="82">
        <v>20046047</v>
      </c>
      <c r="F36" s="82">
        <v>89224</v>
      </c>
      <c r="G36" s="82">
        <v>1100895</v>
      </c>
      <c r="H36" s="82">
        <v>309102</v>
      </c>
      <c r="I36" s="82">
        <f t="shared" si="0"/>
        <v>23112569</v>
      </c>
      <c r="J36" s="82">
        <v>0</v>
      </c>
      <c r="K36" s="82">
        <v>0</v>
      </c>
      <c r="L36" s="14"/>
    </row>
    <row r="37" spans="1:12" ht="14.1" customHeight="1" x14ac:dyDescent="0.2">
      <c r="A37" s="37" t="s">
        <v>56</v>
      </c>
      <c r="B37" s="82">
        <v>0</v>
      </c>
      <c r="C37" s="82">
        <v>0</v>
      </c>
      <c r="D37" s="82">
        <v>0</v>
      </c>
      <c r="E37" s="82">
        <v>11458328</v>
      </c>
      <c r="F37" s="82">
        <v>0</v>
      </c>
      <c r="G37" s="82">
        <v>0</v>
      </c>
      <c r="H37" s="82">
        <v>0</v>
      </c>
      <c r="I37" s="82">
        <f t="shared" si="0"/>
        <v>11458328</v>
      </c>
      <c r="J37" s="82">
        <v>0</v>
      </c>
      <c r="K37" s="82">
        <v>0</v>
      </c>
    </row>
    <row r="38" spans="1:12" ht="14.1" customHeight="1" x14ac:dyDescent="0.2">
      <c r="A38" s="114" t="s">
        <v>57</v>
      </c>
      <c r="B38" s="82">
        <v>10452402</v>
      </c>
      <c r="C38" s="82">
        <v>4769599</v>
      </c>
      <c r="D38" s="82">
        <v>0</v>
      </c>
      <c r="E38" s="82">
        <v>68312473</v>
      </c>
      <c r="F38" s="82">
        <v>2045608</v>
      </c>
      <c r="G38" s="82">
        <v>7132702</v>
      </c>
      <c r="H38" s="82">
        <v>0</v>
      </c>
      <c r="I38" s="82">
        <f t="shared" si="0"/>
        <v>92712784</v>
      </c>
      <c r="J38" s="82">
        <v>0</v>
      </c>
      <c r="K38" s="82">
        <v>0</v>
      </c>
    </row>
    <row r="39" spans="1:12" ht="14.1" customHeight="1" x14ac:dyDescent="0.2">
      <c r="A39" s="114" t="s">
        <v>58</v>
      </c>
      <c r="B39" s="82">
        <v>0</v>
      </c>
      <c r="C39" s="82">
        <v>0</v>
      </c>
      <c r="D39" s="82">
        <v>0</v>
      </c>
      <c r="E39" s="82">
        <v>16268340</v>
      </c>
      <c r="F39" s="82">
        <v>0</v>
      </c>
      <c r="G39" s="82">
        <v>0</v>
      </c>
      <c r="H39" s="82">
        <v>0</v>
      </c>
      <c r="I39" s="82">
        <f t="shared" si="0"/>
        <v>16268340</v>
      </c>
      <c r="J39" s="82">
        <v>0</v>
      </c>
      <c r="K39" s="82">
        <v>0</v>
      </c>
    </row>
    <row r="40" spans="1:12" ht="14.1" customHeight="1" x14ac:dyDescent="0.2">
      <c r="A40" s="114" t="s">
        <v>117</v>
      </c>
      <c r="B40" s="82">
        <v>3148460</v>
      </c>
      <c r="C40" s="82">
        <v>7925806</v>
      </c>
      <c r="D40" s="82">
        <v>866036</v>
      </c>
      <c r="E40" s="82">
        <v>178547593</v>
      </c>
      <c r="F40" s="82">
        <v>0</v>
      </c>
      <c r="G40" s="82">
        <v>0</v>
      </c>
      <c r="H40" s="82">
        <v>6928397</v>
      </c>
      <c r="I40" s="82">
        <f t="shared" si="0"/>
        <v>197416292</v>
      </c>
      <c r="J40" s="82">
        <v>0</v>
      </c>
      <c r="K40" s="82">
        <v>0</v>
      </c>
    </row>
    <row r="41" spans="1:12" ht="14.1" customHeight="1" x14ac:dyDescent="0.2">
      <c r="A41" s="114" t="s">
        <v>60</v>
      </c>
      <c r="B41" s="82">
        <v>0</v>
      </c>
      <c r="C41" s="82">
        <v>0</v>
      </c>
      <c r="D41" s="82">
        <v>0</v>
      </c>
      <c r="E41" s="82">
        <v>79238052</v>
      </c>
      <c r="F41" s="82">
        <v>0</v>
      </c>
      <c r="G41" s="82">
        <v>0</v>
      </c>
      <c r="H41" s="82">
        <v>0</v>
      </c>
      <c r="I41" s="82">
        <f t="shared" si="0"/>
        <v>79238052</v>
      </c>
      <c r="J41" s="82">
        <v>0</v>
      </c>
      <c r="K41" s="82">
        <v>0</v>
      </c>
    </row>
    <row r="42" spans="1:12" ht="14.1" customHeight="1" x14ac:dyDescent="0.2">
      <c r="A42" s="114" t="s">
        <v>61</v>
      </c>
      <c r="B42" s="82">
        <v>0</v>
      </c>
      <c r="C42" s="82">
        <v>1188114</v>
      </c>
      <c r="D42" s="82">
        <v>0</v>
      </c>
      <c r="E42" s="82">
        <v>7353220</v>
      </c>
      <c r="F42" s="82">
        <v>0</v>
      </c>
      <c r="G42" s="82">
        <v>0</v>
      </c>
      <c r="H42" s="82">
        <v>0</v>
      </c>
      <c r="I42" s="82">
        <f t="shared" si="0"/>
        <v>8541334</v>
      </c>
      <c r="J42" s="82">
        <v>0</v>
      </c>
      <c r="K42" s="82">
        <v>0</v>
      </c>
    </row>
    <row r="43" spans="1:12" ht="14.1" customHeight="1" x14ac:dyDescent="0.2">
      <c r="A43" s="115" t="s">
        <v>118</v>
      </c>
      <c r="B43" s="82">
        <v>0</v>
      </c>
      <c r="C43" s="82">
        <v>0</v>
      </c>
      <c r="D43" s="82">
        <v>0</v>
      </c>
      <c r="E43" s="82">
        <v>0</v>
      </c>
      <c r="F43" s="82">
        <v>0</v>
      </c>
      <c r="G43" s="82">
        <v>0</v>
      </c>
      <c r="H43" s="82">
        <v>0</v>
      </c>
      <c r="I43" s="82">
        <f t="shared" si="0"/>
        <v>0</v>
      </c>
      <c r="J43" s="82">
        <v>0</v>
      </c>
      <c r="K43" s="82">
        <v>0</v>
      </c>
    </row>
    <row r="44" spans="1:12" ht="14.1" customHeight="1" x14ac:dyDescent="0.2">
      <c r="A44" s="114" t="s">
        <v>62</v>
      </c>
      <c r="B44" s="82">
        <v>0</v>
      </c>
      <c r="C44" s="82">
        <v>0</v>
      </c>
      <c r="D44" s="82">
        <v>0</v>
      </c>
      <c r="E44" s="82">
        <v>96955959</v>
      </c>
      <c r="F44" s="82">
        <v>0</v>
      </c>
      <c r="G44" s="82">
        <v>0</v>
      </c>
      <c r="H44" s="82">
        <v>0</v>
      </c>
      <c r="I44" s="82">
        <f t="shared" si="0"/>
        <v>96955959</v>
      </c>
      <c r="J44" s="82">
        <v>0</v>
      </c>
      <c r="K44" s="82">
        <v>0</v>
      </c>
    </row>
    <row r="45" spans="1:12" ht="14.1" customHeight="1" x14ac:dyDescent="0.2">
      <c r="A45" s="114" t="s">
        <v>63</v>
      </c>
      <c r="B45" s="82">
        <v>0</v>
      </c>
      <c r="C45" s="82">
        <v>0</v>
      </c>
      <c r="D45" s="82">
        <v>0</v>
      </c>
      <c r="E45" s="82">
        <v>38456024</v>
      </c>
      <c r="F45" s="82">
        <v>0</v>
      </c>
      <c r="G45" s="82">
        <v>0</v>
      </c>
      <c r="H45" s="82">
        <v>0</v>
      </c>
      <c r="I45" s="82">
        <f t="shared" si="0"/>
        <v>38456024</v>
      </c>
      <c r="J45" s="82">
        <v>0</v>
      </c>
      <c r="K45" s="82">
        <v>0</v>
      </c>
    </row>
    <row r="46" spans="1:12" ht="14.1" customHeight="1" x14ac:dyDescent="0.2">
      <c r="A46" s="114" t="s">
        <v>64</v>
      </c>
      <c r="B46" s="82">
        <v>272121</v>
      </c>
      <c r="C46" s="82">
        <v>7481055</v>
      </c>
      <c r="D46" s="82">
        <v>1286387</v>
      </c>
      <c r="E46" s="82">
        <v>22349022</v>
      </c>
      <c r="F46" s="82">
        <v>429156</v>
      </c>
      <c r="G46" s="82">
        <v>0</v>
      </c>
      <c r="H46" s="82">
        <v>0</v>
      </c>
      <c r="I46" s="82">
        <f t="shared" si="0"/>
        <v>31817741</v>
      </c>
      <c r="J46" s="82">
        <v>0</v>
      </c>
      <c r="K46" s="82">
        <v>579441</v>
      </c>
    </row>
    <row r="47" spans="1:12" ht="14.1" customHeight="1" x14ac:dyDescent="0.2">
      <c r="A47" s="37" t="s">
        <v>65</v>
      </c>
      <c r="B47" s="82">
        <v>543411.66</v>
      </c>
      <c r="C47" s="82">
        <v>0</v>
      </c>
      <c r="D47" s="82">
        <v>0</v>
      </c>
      <c r="E47" s="82">
        <v>119768237.34</v>
      </c>
      <c r="F47" s="82">
        <v>0</v>
      </c>
      <c r="G47" s="82">
        <v>0</v>
      </c>
      <c r="H47" s="82">
        <v>0</v>
      </c>
      <c r="I47" s="82">
        <f t="shared" si="0"/>
        <v>120311649</v>
      </c>
      <c r="J47" s="82">
        <v>0</v>
      </c>
      <c r="K47" s="82">
        <v>0</v>
      </c>
    </row>
    <row r="48" spans="1:12" ht="14.1" customHeight="1" x14ac:dyDescent="0.2">
      <c r="A48" s="37" t="s">
        <v>66</v>
      </c>
      <c r="B48" s="82">
        <v>0</v>
      </c>
      <c r="C48" s="82">
        <v>0</v>
      </c>
      <c r="D48" s="82">
        <v>0</v>
      </c>
      <c r="E48" s="82">
        <v>0</v>
      </c>
      <c r="F48" s="82">
        <v>0</v>
      </c>
      <c r="G48" s="82">
        <v>0</v>
      </c>
      <c r="H48" s="82">
        <v>0</v>
      </c>
      <c r="I48" s="82">
        <f t="shared" si="0"/>
        <v>0</v>
      </c>
      <c r="J48" s="82">
        <v>0</v>
      </c>
      <c r="K48" s="82">
        <v>0</v>
      </c>
    </row>
    <row r="49" spans="1:11" ht="14.1" customHeight="1" x14ac:dyDescent="0.2">
      <c r="A49" s="37" t="s">
        <v>67</v>
      </c>
      <c r="B49" s="82">
        <v>0</v>
      </c>
      <c r="C49" s="82">
        <v>0</v>
      </c>
      <c r="D49" s="82">
        <v>0</v>
      </c>
      <c r="E49" s="82">
        <v>9073753</v>
      </c>
      <c r="F49" s="82">
        <v>0</v>
      </c>
      <c r="G49" s="82">
        <v>0</v>
      </c>
      <c r="H49" s="82">
        <v>0</v>
      </c>
      <c r="I49" s="82">
        <f t="shared" ref="I49:I61" si="1">SUM(B49:H49)</f>
        <v>9073753</v>
      </c>
      <c r="J49" s="82">
        <v>0</v>
      </c>
      <c r="K49" s="82">
        <v>0</v>
      </c>
    </row>
    <row r="50" spans="1:11" s="5" customFormat="1" ht="14.1" customHeight="1" x14ac:dyDescent="0.2">
      <c r="A50" s="37" t="s">
        <v>68</v>
      </c>
      <c r="B50" s="82">
        <v>0</v>
      </c>
      <c r="C50" s="82">
        <v>0</v>
      </c>
      <c r="D50" s="82">
        <v>0</v>
      </c>
      <c r="E50" s="82">
        <v>34471246</v>
      </c>
      <c r="F50" s="82">
        <v>0</v>
      </c>
      <c r="G50" s="82">
        <v>0</v>
      </c>
      <c r="H50" s="82">
        <v>0</v>
      </c>
      <c r="I50" s="82">
        <f t="shared" si="1"/>
        <v>34471246</v>
      </c>
      <c r="J50" s="82">
        <v>0</v>
      </c>
      <c r="K50" s="82">
        <v>0</v>
      </c>
    </row>
    <row r="51" spans="1:11" ht="14.1" customHeight="1" x14ac:dyDescent="0.2">
      <c r="A51" s="37" t="s">
        <v>69</v>
      </c>
      <c r="B51" s="82">
        <v>611244.18999999994</v>
      </c>
      <c r="C51" s="82">
        <v>0</v>
      </c>
      <c r="D51" s="82">
        <v>0</v>
      </c>
      <c r="E51" s="82">
        <v>8480516.5500000007</v>
      </c>
      <c r="F51" s="82">
        <v>0</v>
      </c>
      <c r="G51" s="82">
        <v>0</v>
      </c>
      <c r="H51" s="82">
        <v>152227.34</v>
      </c>
      <c r="I51" s="82">
        <f t="shared" si="1"/>
        <v>9243988.0800000001</v>
      </c>
      <c r="J51" s="82">
        <v>0</v>
      </c>
      <c r="K51" s="82">
        <v>0</v>
      </c>
    </row>
    <row r="52" spans="1:11" ht="14.1" customHeight="1" x14ac:dyDescent="0.2">
      <c r="A52" s="37" t="s">
        <v>70</v>
      </c>
      <c r="B52" s="82">
        <v>0</v>
      </c>
      <c r="C52" s="82">
        <v>0</v>
      </c>
      <c r="D52" s="82">
        <v>0</v>
      </c>
      <c r="E52" s="82">
        <v>0</v>
      </c>
      <c r="F52" s="82">
        <v>0</v>
      </c>
      <c r="G52" s="82">
        <v>0</v>
      </c>
      <c r="H52" s="82">
        <v>0</v>
      </c>
      <c r="I52" s="82">
        <f t="shared" si="1"/>
        <v>0</v>
      </c>
      <c r="J52" s="82">
        <v>0</v>
      </c>
      <c r="K52" s="82">
        <v>0</v>
      </c>
    </row>
    <row r="53" spans="1:11" ht="14.1" customHeight="1" x14ac:dyDescent="0.2">
      <c r="A53" s="37" t="s">
        <v>71</v>
      </c>
      <c r="B53" s="82">
        <v>3083356</v>
      </c>
      <c r="C53" s="82">
        <v>29792374</v>
      </c>
      <c r="D53" s="82">
        <v>8190237</v>
      </c>
      <c r="E53" s="82">
        <v>244417766</v>
      </c>
      <c r="F53" s="82">
        <v>744776</v>
      </c>
      <c r="G53" s="82">
        <v>14625723</v>
      </c>
      <c r="H53" s="82">
        <v>0</v>
      </c>
      <c r="I53" s="82">
        <f t="shared" si="1"/>
        <v>300854232</v>
      </c>
      <c r="J53" s="82">
        <v>0</v>
      </c>
      <c r="K53" s="82">
        <v>0</v>
      </c>
    </row>
    <row r="54" spans="1:11" ht="14.1" customHeight="1" x14ac:dyDescent="0.2">
      <c r="A54" s="37" t="s">
        <v>72</v>
      </c>
      <c r="B54" s="82">
        <v>45506</v>
      </c>
      <c r="C54" s="82">
        <v>12084942</v>
      </c>
      <c r="D54" s="82">
        <v>0</v>
      </c>
      <c r="E54" s="82">
        <v>18046002</v>
      </c>
      <c r="F54" s="82">
        <v>330065</v>
      </c>
      <c r="G54" s="82">
        <v>669728</v>
      </c>
      <c r="H54" s="82">
        <v>0</v>
      </c>
      <c r="I54" s="82">
        <f t="shared" si="1"/>
        <v>31176243</v>
      </c>
      <c r="J54" s="82">
        <v>0</v>
      </c>
      <c r="K54" s="82">
        <v>0</v>
      </c>
    </row>
    <row r="55" spans="1:11" ht="14.1" customHeight="1" x14ac:dyDescent="0.2">
      <c r="A55" s="37" t="s">
        <v>73</v>
      </c>
      <c r="B55" s="82">
        <v>66229</v>
      </c>
      <c r="C55" s="82">
        <v>593556</v>
      </c>
      <c r="D55" s="82">
        <v>0</v>
      </c>
      <c r="E55" s="82">
        <v>3989440</v>
      </c>
      <c r="F55" s="82">
        <v>35287</v>
      </c>
      <c r="G55" s="82">
        <v>48194</v>
      </c>
      <c r="H55" s="82">
        <v>370872</v>
      </c>
      <c r="I55" s="82">
        <f t="shared" si="1"/>
        <v>5103578</v>
      </c>
      <c r="J55" s="82">
        <v>0</v>
      </c>
      <c r="K55" s="82">
        <v>0</v>
      </c>
    </row>
    <row r="56" spans="1:11" ht="14.1" customHeight="1" x14ac:dyDescent="0.2">
      <c r="A56" s="37" t="s">
        <v>74</v>
      </c>
      <c r="B56" s="82">
        <v>0</v>
      </c>
      <c r="C56" s="82">
        <v>0</v>
      </c>
      <c r="D56" s="82">
        <v>0</v>
      </c>
      <c r="E56" s="82">
        <v>0</v>
      </c>
      <c r="F56" s="82">
        <v>0</v>
      </c>
      <c r="G56" s="82">
        <v>0</v>
      </c>
      <c r="H56" s="82">
        <v>0</v>
      </c>
      <c r="I56" s="82">
        <f t="shared" si="1"/>
        <v>0</v>
      </c>
      <c r="J56" s="82">
        <v>0</v>
      </c>
      <c r="K56" s="82">
        <v>0</v>
      </c>
    </row>
    <row r="57" spans="1:11" ht="14.1" customHeight="1" x14ac:dyDescent="0.2">
      <c r="A57" s="37" t="s">
        <v>75</v>
      </c>
      <c r="B57" s="82">
        <v>5561210</v>
      </c>
      <c r="C57" s="82">
        <v>13560633</v>
      </c>
      <c r="D57" s="82">
        <v>0</v>
      </c>
      <c r="E57" s="82">
        <v>53020960</v>
      </c>
      <c r="F57" s="82">
        <v>1523261</v>
      </c>
      <c r="G57" s="82">
        <v>10991237</v>
      </c>
      <c r="H57" s="82">
        <v>227827</v>
      </c>
      <c r="I57" s="82">
        <f t="shared" si="1"/>
        <v>84885128</v>
      </c>
      <c r="J57" s="82">
        <v>0</v>
      </c>
      <c r="K57" s="82">
        <v>0</v>
      </c>
    </row>
    <row r="58" spans="1:11" ht="14.1" customHeight="1" x14ac:dyDescent="0.2">
      <c r="A58" s="40" t="s">
        <v>76</v>
      </c>
      <c r="B58" s="82">
        <v>2125118</v>
      </c>
      <c r="C58" s="82">
        <v>0</v>
      </c>
      <c r="D58" s="82">
        <v>0</v>
      </c>
      <c r="E58" s="82">
        <v>50192727</v>
      </c>
      <c r="F58" s="82">
        <v>0</v>
      </c>
      <c r="G58" s="82">
        <v>0</v>
      </c>
      <c r="H58" s="82">
        <v>0</v>
      </c>
      <c r="I58" s="82">
        <f t="shared" si="1"/>
        <v>52317845</v>
      </c>
      <c r="J58" s="82">
        <v>0</v>
      </c>
      <c r="K58" s="82">
        <v>11338957</v>
      </c>
    </row>
    <row r="59" spans="1:11" ht="14.1" customHeight="1" x14ac:dyDescent="0.2">
      <c r="A59" s="37" t="s">
        <v>77</v>
      </c>
      <c r="B59" s="82">
        <v>343222</v>
      </c>
      <c r="C59" s="82">
        <v>0</v>
      </c>
      <c r="D59" s="82">
        <v>0</v>
      </c>
      <c r="E59" s="82">
        <v>7397108</v>
      </c>
      <c r="F59" s="82">
        <v>0</v>
      </c>
      <c r="G59" s="82">
        <v>4361527</v>
      </c>
      <c r="H59" s="82">
        <v>0</v>
      </c>
      <c r="I59" s="82">
        <f t="shared" si="1"/>
        <v>12101857</v>
      </c>
      <c r="J59" s="82">
        <v>0</v>
      </c>
      <c r="K59" s="82">
        <v>0</v>
      </c>
    </row>
    <row r="60" spans="1:11" ht="14.1" customHeight="1" x14ac:dyDescent="0.2">
      <c r="A60" s="37" t="s">
        <v>78</v>
      </c>
      <c r="B60" s="82">
        <v>0</v>
      </c>
      <c r="C60" s="82">
        <v>11505508</v>
      </c>
      <c r="D60" s="82">
        <v>2000000</v>
      </c>
      <c r="E60" s="82">
        <v>30284396</v>
      </c>
      <c r="F60" s="82">
        <v>0</v>
      </c>
      <c r="G60" s="82">
        <v>5595228</v>
      </c>
      <c r="H60" s="82">
        <v>0</v>
      </c>
      <c r="I60" s="82">
        <f t="shared" si="1"/>
        <v>49385132</v>
      </c>
      <c r="J60" s="82">
        <v>0</v>
      </c>
      <c r="K60" s="82">
        <v>0</v>
      </c>
    </row>
    <row r="61" spans="1:11" ht="14.1" customHeight="1" x14ac:dyDescent="0.2">
      <c r="A61" s="51" t="s">
        <v>79</v>
      </c>
      <c r="B61" s="82">
        <v>6202</v>
      </c>
      <c r="C61" s="82">
        <v>0</v>
      </c>
      <c r="D61" s="82">
        <v>0</v>
      </c>
      <c r="E61" s="82">
        <v>6433188</v>
      </c>
      <c r="F61" s="82">
        <v>0</v>
      </c>
      <c r="G61" s="82">
        <v>0</v>
      </c>
      <c r="H61" s="82">
        <v>0</v>
      </c>
      <c r="I61" s="82">
        <f t="shared" si="1"/>
        <v>6439390</v>
      </c>
      <c r="J61" s="82">
        <v>0</v>
      </c>
      <c r="K61" s="82">
        <v>0</v>
      </c>
    </row>
    <row r="62" spans="1:11" ht="14.1" customHeight="1" x14ac:dyDescent="0.2">
      <c r="A62" s="59"/>
      <c r="B62" s="60"/>
      <c r="C62" s="60"/>
      <c r="D62" s="60"/>
      <c r="E62" s="60"/>
      <c r="F62" s="60"/>
      <c r="G62" s="60"/>
      <c r="H62" s="60"/>
      <c r="I62" s="60"/>
      <c r="J62" s="60"/>
      <c r="K62" s="60"/>
    </row>
    <row r="63" spans="1:11" ht="14.1" customHeight="1" x14ac:dyDescent="0.2">
      <c r="A63" s="61" t="s">
        <v>14</v>
      </c>
      <c r="B63" s="62">
        <f t="shared" ref="B63:K63" si="2">SUM(B6:B61)</f>
        <v>76002640.609999985</v>
      </c>
      <c r="C63" s="62">
        <f t="shared" si="2"/>
        <v>202724448.11000001</v>
      </c>
      <c r="D63" s="62">
        <f t="shared" si="2"/>
        <v>30648996.759999998</v>
      </c>
      <c r="E63" s="62">
        <f t="shared" si="2"/>
        <v>2454146497.6199999</v>
      </c>
      <c r="F63" s="62">
        <f t="shared" si="2"/>
        <v>11053022.48</v>
      </c>
      <c r="G63" s="62">
        <f t="shared" si="2"/>
        <v>74153628.859999999</v>
      </c>
      <c r="H63" s="62">
        <f t="shared" si="2"/>
        <v>79141682.939999998</v>
      </c>
      <c r="I63" s="62">
        <f>SUM(I6:I61)</f>
        <v>2927870917.3800001</v>
      </c>
      <c r="J63" s="62">
        <f t="shared" si="2"/>
        <v>0</v>
      </c>
      <c r="K63" s="62">
        <f t="shared" si="2"/>
        <v>11918825</v>
      </c>
    </row>
    <row r="64" spans="1:11" ht="14.1" customHeight="1" x14ac:dyDescent="0.2">
      <c r="A64" s="61"/>
      <c r="B64" s="62"/>
      <c r="C64" s="62"/>
      <c r="D64" s="62"/>
      <c r="E64" s="62"/>
      <c r="F64" s="62"/>
      <c r="G64" s="62"/>
      <c r="H64" s="62"/>
      <c r="I64" s="62"/>
      <c r="J64" s="62"/>
      <c r="K64" s="62"/>
    </row>
    <row r="65" spans="1:12" x14ac:dyDescent="0.2">
      <c r="B65" s="48"/>
      <c r="C65" s="48"/>
      <c r="D65" s="48"/>
      <c r="E65" s="48"/>
      <c r="F65" s="48"/>
      <c r="G65" s="48"/>
      <c r="H65" s="48"/>
      <c r="I65" s="48"/>
      <c r="J65" s="48"/>
      <c r="K65" s="48"/>
    </row>
    <row r="66" spans="1:12" x14ac:dyDescent="0.2">
      <c r="A66" s="28" t="s">
        <v>110</v>
      </c>
      <c r="B66" s="63"/>
    </row>
    <row r="67" spans="1:12" s="64" customFormat="1" x14ac:dyDescent="0.2">
      <c r="B67" s="65"/>
      <c r="C67" s="65"/>
      <c r="D67" s="65"/>
      <c r="E67" s="65"/>
      <c r="F67" s="65"/>
      <c r="G67" s="65"/>
      <c r="H67" s="65"/>
      <c r="I67" s="65"/>
      <c r="J67" s="65"/>
      <c r="K67" s="65"/>
      <c r="L67" s="66"/>
    </row>
    <row r="68" spans="1:12" x14ac:dyDescent="0.2">
      <c r="A68" s="5"/>
    </row>
  </sheetData>
  <mergeCells count="2">
    <mergeCell ref="A4:K4"/>
    <mergeCell ref="A1:K1"/>
  </mergeCells>
  <pageMargins left="0.32" right="0.33" top="0.56000000000000005" bottom="0.4" header="0.3" footer="0.3"/>
  <pageSetup scale="71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P72"/>
  <sheetViews>
    <sheetView zoomScale="90" zoomScaleNormal="90" workbookViewId="0">
      <pane xSplit="1" ySplit="6" topLeftCell="B50" activePane="bottomRight" state="frozen"/>
      <selection activeCell="A3" sqref="A3"/>
      <selection pane="topRight" activeCell="A3" sqref="A3"/>
      <selection pane="bottomLeft" activeCell="A3" sqref="A3"/>
      <selection pane="bottomRight" activeCell="A72" sqref="A72"/>
    </sheetView>
  </sheetViews>
  <sheetFormatPr defaultRowHeight="12.75" x14ac:dyDescent="0.2"/>
  <cols>
    <col min="1" max="1" width="17.5703125" style="28" customWidth="1"/>
    <col min="2" max="2" width="16.140625" style="64" customWidth="1"/>
    <col min="3" max="3" width="7.140625" style="125" customWidth="1"/>
    <col min="4" max="4" width="16.28515625" style="64" customWidth="1"/>
    <col min="5" max="5" width="15.28515625" style="64" customWidth="1"/>
    <col min="6" max="6" width="3.7109375" style="64" customWidth="1"/>
    <col min="7" max="7" width="15.140625" style="64" customWidth="1"/>
    <col min="8" max="8" width="13.85546875" style="64" bestFit="1" customWidth="1"/>
    <col min="9" max="9" width="13.7109375" style="64" customWidth="1"/>
    <col min="10" max="10" width="15.140625" style="64" customWidth="1"/>
    <col min="11" max="246" width="9.140625" style="28"/>
    <col min="247" max="247" width="17.5703125" style="28" customWidth="1"/>
    <col min="248" max="248" width="0" style="28" hidden="1" customWidth="1"/>
    <col min="249" max="249" width="16.140625" style="28" customWidth="1"/>
    <col min="250" max="250" width="7.140625" style="28" customWidth="1"/>
    <col min="251" max="251" width="16.28515625" style="28" customWidth="1"/>
    <col min="252" max="252" width="15.28515625" style="28" customWidth="1"/>
    <col min="253" max="253" width="3.7109375" style="28" customWidth="1"/>
    <col min="254" max="254" width="15.140625" style="28" customWidth="1"/>
    <col min="255" max="255" width="11" style="28" customWidth="1"/>
    <col min="256" max="256" width="13.7109375" style="28" customWidth="1"/>
    <col min="257" max="257" width="15.140625" style="28" customWidth="1"/>
    <col min="258" max="258" width="3.7109375" style="28" customWidth="1"/>
    <col min="259" max="261" width="0" style="28" hidden="1" customWidth="1"/>
    <col min="262" max="502" width="9.140625" style="28"/>
    <col min="503" max="503" width="17.5703125" style="28" customWidth="1"/>
    <col min="504" max="504" width="0" style="28" hidden="1" customWidth="1"/>
    <col min="505" max="505" width="16.140625" style="28" customWidth="1"/>
    <col min="506" max="506" width="7.140625" style="28" customWidth="1"/>
    <col min="507" max="507" width="16.28515625" style="28" customWidth="1"/>
    <col min="508" max="508" width="15.28515625" style="28" customWidth="1"/>
    <col min="509" max="509" width="3.7109375" style="28" customWidth="1"/>
    <col min="510" max="510" width="15.140625" style="28" customWidth="1"/>
    <col min="511" max="511" width="11" style="28" customWidth="1"/>
    <col min="512" max="512" width="13.7109375" style="28" customWidth="1"/>
    <col min="513" max="513" width="15.140625" style="28" customWidth="1"/>
    <col min="514" max="514" width="3.7109375" style="28" customWidth="1"/>
    <col min="515" max="517" width="0" style="28" hidden="1" customWidth="1"/>
    <col min="518" max="758" width="9.140625" style="28"/>
    <col min="759" max="759" width="17.5703125" style="28" customWidth="1"/>
    <col min="760" max="760" width="0" style="28" hidden="1" customWidth="1"/>
    <col min="761" max="761" width="16.140625" style="28" customWidth="1"/>
    <col min="762" max="762" width="7.140625" style="28" customWidth="1"/>
    <col min="763" max="763" width="16.28515625" style="28" customWidth="1"/>
    <col min="764" max="764" width="15.28515625" style="28" customWidth="1"/>
    <col min="765" max="765" width="3.7109375" style="28" customWidth="1"/>
    <col min="766" max="766" width="15.140625" style="28" customWidth="1"/>
    <col min="767" max="767" width="11" style="28" customWidth="1"/>
    <col min="768" max="768" width="13.7109375" style="28" customWidth="1"/>
    <col min="769" max="769" width="15.140625" style="28" customWidth="1"/>
    <col min="770" max="770" width="3.7109375" style="28" customWidth="1"/>
    <col min="771" max="773" width="0" style="28" hidden="1" customWidth="1"/>
    <col min="774" max="1014" width="9.140625" style="28"/>
    <col min="1015" max="1015" width="17.5703125" style="28" customWidth="1"/>
    <col min="1016" max="1016" width="0" style="28" hidden="1" customWidth="1"/>
    <col min="1017" max="1017" width="16.140625" style="28" customWidth="1"/>
    <col min="1018" max="1018" width="7.140625" style="28" customWidth="1"/>
    <col min="1019" max="1019" width="16.28515625" style="28" customWidth="1"/>
    <col min="1020" max="1020" width="15.28515625" style="28" customWidth="1"/>
    <col min="1021" max="1021" width="3.7109375" style="28" customWidth="1"/>
    <col min="1022" max="1022" width="15.140625" style="28" customWidth="1"/>
    <col min="1023" max="1023" width="11" style="28" customWidth="1"/>
    <col min="1024" max="1024" width="13.7109375" style="28" customWidth="1"/>
    <col min="1025" max="1025" width="15.140625" style="28" customWidth="1"/>
    <col min="1026" max="1026" width="3.7109375" style="28" customWidth="1"/>
    <col min="1027" max="1029" width="0" style="28" hidden="1" customWidth="1"/>
    <col min="1030" max="1270" width="9.140625" style="28"/>
    <col min="1271" max="1271" width="17.5703125" style="28" customWidth="1"/>
    <col min="1272" max="1272" width="0" style="28" hidden="1" customWidth="1"/>
    <col min="1273" max="1273" width="16.140625" style="28" customWidth="1"/>
    <col min="1274" max="1274" width="7.140625" style="28" customWidth="1"/>
    <col min="1275" max="1275" width="16.28515625" style="28" customWidth="1"/>
    <col min="1276" max="1276" width="15.28515625" style="28" customWidth="1"/>
    <col min="1277" max="1277" width="3.7109375" style="28" customWidth="1"/>
    <col min="1278" max="1278" width="15.140625" style="28" customWidth="1"/>
    <col min="1279" max="1279" width="11" style="28" customWidth="1"/>
    <col min="1280" max="1280" width="13.7109375" style="28" customWidth="1"/>
    <col min="1281" max="1281" width="15.140625" style="28" customWidth="1"/>
    <col min="1282" max="1282" width="3.7109375" style="28" customWidth="1"/>
    <col min="1283" max="1285" width="0" style="28" hidden="1" customWidth="1"/>
    <col min="1286" max="1526" width="9.140625" style="28"/>
    <col min="1527" max="1527" width="17.5703125" style="28" customWidth="1"/>
    <col min="1528" max="1528" width="0" style="28" hidden="1" customWidth="1"/>
    <col min="1529" max="1529" width="16.140625" style="28" customWidth="1"/>
    <col min="1530" max="1530" width="7.140625" style="28" customWidth="1"/>
    <col min="1531" max="1531" width="16.28515625" style="28" customWidth="1"/>
    <col min="1532" max="1532" width="15.28515625" style="28" customWidth="1"/>
    <col min="1533" max="1533" width="3.7109375" style="28" customWidth="1"/>
    <col min="1534" max="1534" width="15.140625" style="28" customWidth="1"/>
    <col min="1535" max="1535" width="11" style="28" customWidth="1"/>
    <col min="1536" max="1536" width="13.7109375" style="28" customWidth="1"/>
    <col min="1537" max="1537" width="15.140625" style="28" customWidth="1"/>
    <col min="1538" max="1538" width="3.7109375" style="28" customWidth="1"/>
    <col min="1539" max="1541" width="0" style="28" hidden="1" customWidth="1"/>
    <col min="1542" max="1782" width="9.140625" style="28"/>
    <col min="1783" max="1783" width="17.5703125" style="28" customWidth="1"/>
    <col min="1784" max="1784" width="0" style="28" hidden="1" customWidth="1"/>
    <col min="1785" max="1785" width="16.140625" style="28" customWidth="1"/>
    <col min="1786" max="1786" width="7.140625" style="28" customWidth="1"/>
    <col min="1787" max="1787" width="16.28515625" style="28" customWidth="1"/>
    <col min="1788" max="1788" width="15.28515625" style="28" customWidth="1"/>
    <col min="1789" max="1789" width="3.7109375" style="28" customWidth="1"/>
    <col min="1790" max="1790" width="15.140625" style="28" customWidth="1"/>
    <col min="1791" max="1791" width="11" style="28" customWidth="1"/>
    <col min="1792" max="1792" width="13.7109375" style="28" customWidth="1"/>
    <col min="1793" max="1793" width="15.140625" style="28" customWidth="1"/>
    <col min="1794" max="1794" width="3.7109375" style="28" customWidth="1"/>
    <col min="1795" max="1797" width="0" style="28" hidden="1" customWidth="1"/>
    <col min="1798" max="2038" width="9.140625" style="28"/>
    <col min="2039" max="2039" width="17.5703125" style="28" customWidth="1"/>
    <col min="2040" max="2040" width="0" style="28" hidden="1" customWidth="1"/>
    <col min="2041" max="2041" width="16.140625" style="28" customWidth="1"/>
    <col min="2042" max="2042" width="7.140625" style="28" customWidth="1"/>
    <col min="2043" max="2043" width="16.28515625" style="28" customWidth="1"/>
    <col min="2044" max="2044" width="15.28515625" style="28" customWidth="1"/>
    <col min="2045" max="2045" width="3.7109375" style="28" customWidth="1"/>
    <col min="2046" max="2046" width="15.140625" style="28" customWidth="1"/>
    <col min="2047" max="2047" width="11" style="28" customWidth="1"/>
    <col min="2048" max="2048" width="13.7109375" style="28" customWidth="1"/>
    <col min="2049" max="2049" width="15.140625" style="28" customWidth="1"/>
    <col min="2050" max="2050" width="3.7109375" style="28" customWidth="1"/>
    <col min="2051" max="2053" width="0" style="28" hidden="1" customWidth="1"/>
    <col min="2054" max="2294" width="9.140625" style="28"/>
    <col min="2295" max="2295" width="17.5703125" style="28" customWidth="1"/>
    <col min="2296" max="2296" width="0" style="28" hidden="1" customWidth="1"/>
    <col min="2297" max="2297" width="16.140625" style="28" customWidth="1"/>
    <col min="2298" max="2298" width="7.140625" style="28" customWidth="1"/>
    <col min="2299" max="2299" width="16.28515625" style="28" customWidth="1"/>
    <col min="2300" max="2300" width="15.28515625" style="28" customWidth="1"/>
    <col min="2301" max="2301" width="3.7109375" style="28" customWidth="1"/>
    <col min="2302" max="2302" width="15.140625" style="28" customWidth="1"/>
    <col min="2303" max="2303" width="11" style="28" customWidth="1"/>
    <col min="2304" max="2304" width="13.7109375" style="28" customWidth="1"/>
    <col min="2305" max="2305" width="15.140625" style="28" customWidth="1"/>
    <col min="2306" max="2306" width="3.7109375" style="28" customWidth="1"/>
    <col min="2307" max="2309" width="0" style="28" hidden="1" customWidth="1"/>
    <col min="2310" max="2550" width="9.140625" style="28"/>
    <col min="2551" max="2551" width="17.5703125" style="28" customWidth="1"/>
    <col min="2552" max="2552" width="0" style="28" hidden="1" customWidth="1"/>
    <col min="2553" max="2553" width="16.140625" style="28" customWidth="1"/>
    <col min="2554" max="2554" width="7.140625" style="28" customWidth="1"/>
    <col min="2555" max="2555" width="16.28515625" style="28" customWidth="1"/>
    <col min="2556" max="2556" width="15.28515625" style="28" customWidth="1"/>
    <col min="2557" max="2557" width="3.7109375" style="28" customWidth="1"/>
    <col min="2558" max="2558" width="15.140625" style="28" customWidth="1"/>
    <col min="2559" max="2559" width="11" style="28" customWidth="1"/>
    <col min="2560" max="2560" width="13.7109375" style="28" customWidth="1"/>
    <col min="2561" max="2561" width="15.140625" style="28" customWidth="1"/>
    <col min="2562" max="2562" width="3.7109375" style="28" customWidth="1"/>
    <col min="2563" max="2565" width="0" style="28" hidden="1" customWidth="1"/>
    <col min="2566" max="2806" width="9.140625" style="28"/>
    <col min="2807" max="2807" width="17.5703125" style="28" customWidth="1"/>
    <col min="2808" max="2808" width="0" style="28" hidden="1" customWidth="1"/>
    <col min="2809" max="2809" width="16.140625" style="28" customWidth="1"/>
    <col min="2810" max="2810" width="7.140625" style="28" customWidth="1"/>
    <col min="2811" max="2811" width="16.28515625" style="28" customWidth="1"/>
    <col min="2812" max="2812" width="15.28515625" style="28" customWidth="1"/>
    <col min="2813" max="2813" width="3.7109375" style="28" customWidth="1"/>
    <col min="2814" max="2814" width="15.140625" style="28" customWidth="1"/>
    <col min="2815" max="2815" width="11" style="28" customWidth="1"/>
    <col min="2816" max="2816" width="13.7109375" style="28" customWidth="1"/>
    <col min="2817" max="2817" width="15.140625" style="28" customWidth="1"/>
    <col min="2818" max="2818" width="3.7109375" style="28" customWidth="1"/>
    <col min="2819" max="2821" width="0" style="28" hidden="1" customWidth="1"/>
    <col min="2822" max="3062" width="9.140625" style="28"/>
    <col min="3063" max="3063" width="17.5703125" style="28" customWidth="1"/>
    <col min="3064" max="3064" width="0" style="28" hidden="1" customWidth="1"/>
    <col min="3065" max="3065" width="16.140625" style="28" customWidth="1"/>
    <col min="3066" max="3066" width="7.140625" style="28" customWidth="1"/>
    <col min="3067" max="3067" width="16.28515625" style="28" customWidth="1"/>
    <col min="3068" max="3068" width="15.28515625" style="28" customWidth="1"/>
    <col min="3069" max="3069" width="3.7109375" style="28" customWidth="1"/>
    <col min="3070" max="3070" width="15.140625" style="28" customWidth="1"/>
    <col min="3071" max="3071" width="11" style="28" customWidth="1"/>
    <col min="3072" max="3072" width="13.7109375" style="28" customWidth="1"/>
    <col min="3073" max="3073" width="15.140625" style="28" customWidth="1"/>
    <col min="3074" max="3074" width="3.7109375" style="28" customWidth="1"/>
    <col min="3075" max="3077" width="0" style="28" hidden="1" customWidth="1"/>
    <col min="3078" max="3318" width="9.140625" style="28"/>
    <col min="3319" max="3319" width="17.5703125" style="28" customWidth="1"/>
    <col min="3320" max="3320" width="0" style="28" hidden="1" customWidth="1"/>
    <col min="3321" max="3321" width="16.140625" style="28" customWidth="1"/>
    <col min="3322" max="3322" width="7.140625" style="28" customWidth="1"/>
    <col min="3323" max="3323" width="16.28515625" style="28" customWidth="1"/>
    <col min="3324" max="3324" width="15.28515625" style="28" customWidth="1"/>
    <col min="3325" max="3325" width="3.7109375" style="28" customWidth="1"/>
    <col min="3326" max="3326" width="15.140625" style="28" customWidth="1"/>
    <col min="3327" max="3327" width="11" style="28" customWidth="1"/>
    <col min="3328" max="3328" width="13.7109375" style="28" customWidth="1"/>
    <col min="3329" max="3329" width="15.140625" style="28" customWidth="1"/>
    <col min="3330" max="3330" width="3.7109375" style="28" customWidth="1"/>
    <col min="3331" max="3333" width="0" style="28" hidden="1" customWidth="1"/>
    <col min="3334" max="3574" width="9.140625" style="28"/>
    <col min="3575" max="3575" width="17.5703125" style="28" customWidth="1"/>
    <col min="3576" max="3576" width="0" style="28" hidden="1" customWidth="1"/>
    <col min="3577" max="3577" width="16.140625" style="28" customWidth="1"/>
    <col min="3578" max="3578" width="7.140625" style="28" customWidth="1"/>
    <col min="3579" max="3579" width="16.28515625" style="28" customWidth="1"/>
    <col min="3580" max="3580" width="15.28515625" style="28" customWidth="1"/>
    <col min="3581" max="3581" width="3.7109375" style="28" customWidth="1"/>
    <col min="3582" max="3582" width="15.140625" style="28" customWidth="1"/>
    <col min="3583" max="3583" width="11" style="28" customWidth="1"/>
    <col min="3584" max="3584" width="13.7109375" style="28" customWidth="1"/>
    <col min="3585" max="3585" width="15.140625" style="28" customWidth="1"/>
    <col min="3586" max="3586" width="3.7109375" style="28" customWidth="1"/>
    <col min="3587" max="3589" width="0" style="28" hidden="1" customWidth="1"/>
    <col min="3590" max="3830" width="9.140625" style="28"/>
    <col min="3831" max="3831" width="17.5703125" style="28" customWidth="1"/>
    <col min="3832" max="3832" width="0" style="28" hidden="1" customWidth="1"/>
    <col min="3833" max="3833" width="16.140625" style="28" customWidth="1"/>
    <col min="3834" max="3834" width="7.140625" style="28" customWidth="1"/>
    <col min="3835" max="3835" width="16.28515625" style="28" customWidth="1"/>
    <col min="3836" max="3836" width="15.28515625" style="28" customWidth="1"/>
    <col min="3837" max="3837" width="3.7109375" style="28" customWidth="1"/>
    <col min="3838" max="3838" width="15.140625" style="28" customWidth="1"/>
    <col min="3839" max="3839" width="11" style="28" customWidth="1"/>
    <col min="3840" max="3840" width="13.7109375" style="28" customWidth="1"/>
    <col min="3841" max="3841" width="15.140625" style="28" customWidth="1"/>
    <col min="3842" max="3842" width="3.7109375" style="28" customWidth="1"/>
    <col min="3843" max="3845" width="0" style="28" hidden="1" customWidth="1"/>
    <col min="3846" max="4086" width="9.140625" style="28"/>
    <col min="4087" max="4087" width="17.5703125" style="28" customWidth="1"/>
    <col min="4088" max="4088" width="0" style="28" hidden="1" customWidth="1"/>
    <col min="4089" max="4089" width="16.140625" style="28" customWidth="1"/>
    <col min="4090" max="4090" width="7.140625" style="28" customWidth="1"/>
    <col min="4091" max="4091" width="16.28515625" style="28" customWidth="1"/>
    <col min="4092" max="4092" width="15.28515625" style="28" customWidth="1"/>
    <col min="4093" max="4093" width="3.7109375" style="28" customWidth="1"/>
    <col min="4094" max="4094" width="15.140625" style="28" customWidth="1"/>
    <col min="4095" max="4095" width="11" style="28" customWidth="1"/>
    <col min="4096" max="4096" width="13.7109375" style="28" customWidth="1"/>
    <col min="4097" max="4097" width="15.140625" style="28" customWidth="1"/>
    <col min="4098" max="4098" width="3.7109375" style="28" customWidth="1"/>
    <col min="4099" max="4101" width="0" style="28" hidden="1" customWidth="1"/>
    <col min="4102" max="4342" width="9.140625" style="28"/>
    <col min="4343" max="4343" width="17.5703125" style="28" customWidth="1"/>
    <col min="4344" max="4344" width="0" style="28" hidden="1" customWidth="1"/>
    <col min="4345" max="4345" width="16.140625" style="28" customWidth="1"/>
    <col min="4346" max="4346" width="7.140625" style="28" customWidth="1"/>
    <col min="4347" max="4347" width="16.28515625" style="28" customWidth="1"/>
    <col min="4348" max="4348" width="15.28515625" style="28" customWidth="1"/>
    <col min="4349" max="4349" width="3.7109375" style="28" customWidth="1"/>
    <col min="4350" max="4350" width="15.140625" style="28" customWidth="1"/>
    <col min="4351" max="4351" width="11" style="28" customWidth="1"/>
    <col min="4352" max="4352" width="13.7109375" style="28" customWidth="1"/>
    <col min="4353" max="4353" width="15.140625" style="28" customWidth="1"/>
    <col min="4354" max="4354" width="3.7109375" style="28" customWidth="1"/>
    <col min="4355" max="4357" width="0" style="28" hidden="1" customWidth="1"/>
    <col min="4358" max="4598" width="9.140625" style="28"/>
    <col min="4599" max="4599" width="17.5703125" style="28" customWidth="1"/>
    <col min="4600" max="4600" width="0" style="28" hidden="1" customWidth="1"/>
    <col min="4601" max="4601" width="16.140625" style="28" customWidth="1"/>
    <col min="4602" max="4602" width="7.140625" style="28" customWidth="1"/>
    <col min="4603" max="4603" width="16.28515625" style="28" customWidth="1"/>
    <col min="4604" max="4604" width="15.28515625" style="28" customWidth="1"/>
    <col min="4605" max="4605" width="3.7109375" style="28" customWidth="1"/>
    <col min="4606" max="4606" width="15.140625" style="28" customWidth="1"/>
    <col min="4607" max="4607" width="11" style="28" customWidth="1"/>
    <col min="4608" max="4608" width="13.7109375" style="28" customWidth="1"/>
    <col min="4609" max="4609" width="15.140625" style="28" customWidth="1"/>
    <col min="4610" max="4610" width="3.7109375" style="28" customWidth="1"/>
    <col min="4611" max="4613" width="0" style="28" hidden="1" customWidth="1"/>
    <col min="4614" max="4854" width="9.140625" style="28"/>
    <col min="4855" max="4855" width="17.5703125" style="28" customWidth="1"/>
    <col min="4856" max="4856" width="0" style="28" hidden="1" customWidth="1"/>
    <col min="4857" max="4857" width="16.140625" style="28" customWidth="1"/>
    <col min="4858" max="4858" width="7.140625" style="28" customWidth="1"/>
    <col min="4859" max="4859" width="16.28515625" style="28" customWidth="1"/>
    <col min="4860" max="4860" width="15.28515625" style="28" customWidth="1"/>
    <col min="4861" max="4861" width="3.7109375" style="28" customWidth="1"/>
    <col min="4862" max="4862" width="15.140625" style="28" customWidth="1"/>
    <col min="4863" max="4863" width="11" style="28" customWidth="1"/>
    <col min="4864" max="4864" width="13.7109375" style="28" customWidth="1"/>
    <col min="4865" max="4865" width="15.140625" style="28" customWidth="1"/>
    <col min="4866" max="4866" width="3.7109375" style="28" customWidth="1"/>
    <col min="4867" max="4869" width="0" style="28" hidden="1" customWidth="1"/>
    <col min="4870" max="5110" width="9.140625" style="28"/>
    <col min="5111" max="5111" width="17.5703125" style="28" customWidth="1"/>
    <col min="5112" max="5112" width="0" style="28" hidden="1" customWidth="1"/>
    <col min="5113" max="5113" width="16.140625" style="28" customWidth="1"/>
    <col min="5114" max="5114" width="7.140625" style="28" customWidth="1"/>
    <col min="5115" max="5115" width="16.28515625" style="28" customWidth="1"/>
    <col min="5116" max="5116" width="15.28515625" style="28" customWidth="1"/>
    <col min="5117" max="5117" width="3.7109375" style="28" customWidth="1"/>
    <col min="5118" max="5118" width="15.140625" style="28" customWidth="1"/>
    <col min="5119" max="5119" width="11" style="28" customWidth="1"/>
    <col min="5120" max="5120" width="13.7109375" style="28" customWidth="1"/>
    <col min="5121" max="5121" width="15.140625" style="28" customWidth="1"/>
    <col min="5122" max="5122" width="3.7109375" style="28" customWidth="1"/>
    <col min="5123" max="5125" width="0" style="28" hidden="1" customWidth="1"/>
    <col min="5126" max="5366" width="9.140625" style="28"/>
    <col min="5367" max="5367" width="17.5703125" style="28" customWidth="1"/>
    <col min="5368" max="5368" width="0" style="28" hidden="1" customWidth="1"/>
    <col min="5369" max="5369" width="16.140625" style="28" customWidth="1"/>
    <col min="5370" max="5370" width="7.140625" style="28" customWidth="1"/>
    <col min="5371" max="5371" width="16.28515625" style="28" customWidth="1"/>
    <col min="5372" max="5372" width="15.28515625" style="28" customWidth="1"/>
    <col min="5373" max="5373" width="3.7109375" style="28" customWidth="1"/>
    <col min="5374" max="5374" width="15.140625" style="28" customWidth="1"/>
    <col min="5375" max="5375" width="11" style="28" customWidth="1"/>
    <col min="5376" max="5376" width="13.7109375" style="28" customWidth="1"/>
    <col min="5377" max="5377" width="15.140625" style="28" customWidth="1"/>
    <col min="5378" max="5378" width="3.7109375" style="28" customWidth="1"/>
    <col min="5379" max="5381" width="0" style="28" hidden="1" customWidth="1"/>
    <col min="5382" max="5622" width="9.140625" style="28"/>
    <col min="5623" max="5623" width="17.5703125" style="28" customWidth="1"/>
    <col min="5624" max="5624" width="0" style="28" hidden="1" customWidth="1"/>
    <col min="5625" max="5625" width="16.140625" style="28" customWidth="1"/>
    <col min="5626" max="5626" width="7.140625" style="28" customWidth="1"/>
    <col min="5627" max="5627" width="16.28515625" style="28" customWidth="1"/>
    <col min="5628" max="5628" width="15.28515625" style="28" customWidth="1"/>
    <col min="5629" max="5629" width="3.7109375" style="28" customWidth="1"/>
    <col min="5630" max="5630" width="15.140625" style="28" customWidth="1"/>
    <col min="5631" max="5631" width="11" style="28" customWidth="1"/>
    <col min="5632" max="5632" width="13.7109375" style="28" customWidth="1"/>
    <col min="5633" max="5633" width="15.140625" style="28" customWidth="1"/>
    <col min="5634" max="5634" width="3.7109375" style="28" customWidth="1"/>
    <col min="5635" max="5637" width="0" style="28" hidden="1" customWidth="1"/>
    <col min="5638" max="5878" width="9.140625" style="28"/>
    <col min="5879" max="5879" width="17.5703125" style="28" customWidth="1"/>
    <col min="5880" max="5880" width="0" style="28" hidden="1" customWidth="1"/>
    <col min="5881" max="5881" width="16.140625" style="28" customWidth="1"/>
    <col min="5882" max="5882" width="7.140625" style="28" customWidth="1"/>
    <col min="5883" max="5883" width="16.28515625" style="28" customWidth="1"/>
    <col min="5884" max="5884" width="15.28515625" style="28" customWidth="1"/>
    <col min="5885" max="5885" width="3.7109375" style="28" customWidth="1"/>
    <col min="5886" max="5886" width="15.140625" style="28" customWidth="1"/>
    <col min="5887" max="5887" width="11" style="28" customWidth="1"/>
    <col min="5888" max="5888" width="13.7109375" style="28" customWidth="1"/>
    <col min="5889" max="5889" width="15.140625" style="28" customWidth="1"/>
    <col min="5890" max="5890" width="3.7109375" style="28" customWidth="1"/>
    <col min="5891" max="5893" width="0" style="28" hidden="1" customWidth="1"/>
    <col min="5894" max="6134" width="9.140625" style="28"/>
    <col min="6135" max="6135" width="17.5703125" style="28" customWidth="1"/>
    <col min="6136" max="6136" width="0" style="28" hidden="1" customWidth="1"/>
    <col min="6137" max="6137" width="16.140625" style="28" customWidth="1"/>
    <col min="6138" max="6138" width="7.140625" style="28" customWidth="1"/>
    <col min="6139" max="6139" width="16.28515625" style="28" customWidth="1"/>
    <col min="6140" max="6140" width="15.28515625" style="28" customWidth="1"/>
    <col min="6141" max="6141" width="3.7109375" style="28" customWidth="1"/>
    <col min="6142" max="6142" width="15.140625" style="28" customWidth="1"/>
    <col min="6143" max="6143" width="11" style="28" customWidth="1"/>
    <col min="6144" max="6144" width="13.7109375" style="28" customWidth="1"/>
    <col min="6145" max="6145" width="15.140625" style="28" customWidth="1"/>
    <col min="6146" max="6146" width="3.7109375" style="28" customWidth="1"/>
    <col min="6147" max="6149" width="0" style="28" hidden="1" customWidth="1"/>
    <col min="6150" max="6390" width="9.140625" style="28"/>
    <col min="6391" max="6391" width="17.5703125" style="28" customWidth="1"/>
    <col min="6392" max="6392" width="0" style="28" hidden="1" customWidth="1"/>
    <col min="6393" max="6393" width="16.140625" style="28" customWidth="1"/>
    <col min="6394" max="6394" width="7.140625" style="28" customWidth="1"/>
    <col min="6395" max="6395" width="16.28515625" style="28" customWidth="1"/>
    <col min="6396" max="6396" width="15.28515625" style="28" customWidth="1"/>
    <col min="6397" max="6397" width="3.7109375" style="28" customWidth="1"/>
    <col min="6398" max="6398" width="15.140625" style="28" customWidth="1"/>
    <col min="6399" max="6399" width="11" style="28" customWidth="1"/>
    <col min="6400" max="6400" width="13.7109375" style="28" customWidth="1"/>
    <col min="6401" max="6401" width="15.140625" style="28" customWidth="1"/>
    <col min="6402" max="6402" width="3.7109375" style="28" customWidth="1"/>
    <col min="6403" max="6405" width="0" style="28" hidden="1" customWidth="1"/>
    <col min="6406" max="6646" width="9.140625" style="28"/>
    <col min="6647" max="6647" width="17.5703125" style="28" customWidth="1"/>
    <col min="6648" max="6648" width="0" style="28" hidden="1" customWidth="1"/>
    <col min="6649" max="6649" width="16.140625" style="28" customWidth="1"/>
    <col min="6650" max="6650" width="7.140625" style="28" customWidth="1"/>
    <col min="6651" max="6651" width="16.28515625" style="28" customWidth="1"/>
    <col min="6652" max="6652" width="15.28515625" style="28" customWidth="1"/>
    <col min="6653" max="6653" width="3.7109375" style="28" customWidth="1"/>
    <col min="6654" max="6654" width="15.140625" style="28" customWidth="1"/>
    <col min="6655" max="6655" width="11" style="28" customWidth="1"/>
    <col min="6656" max="6656" width="13.7109375" style="28" customWidth="1"/>
    <col min="6657" max="6657" width="15.140625" style="28" customWidth="1"/>
    <col min="6658" max="6658" width="3.7109375" style="28" customWidth="1"/>
    <col min="6659" max="6661" width="0" style="28" hidden="1" customWidth="1"/>
    <col min="6662" max="6902" width="9.140625" style="28"/>
    <col min="6903" max="6903" width="17.5703125" style="28" customWidth="1"/>
    <col min="6904" max="6904" width="0" style="28" hidden="1" customWidth="1"/>
    <col min="6905" max="6905" width="16.140625" style="28" customWidth="1"/>
    <col min="6906" max="6906" width="7.140625" style="28" customWidth="1"/>
    <col min="6907" max="6907" width="16.28515625" style="28" customWidth="1"/>
    <col min="6908" max="6908" width="15.28515625" style="28" customWidth="1"/>
    <col min="6909" max="6909" width="3.7109375" style="28" customWidth="1"/>
    <col min="6910" max="6910" width="15.140625" style="28" customWidth="1"/>
    <col min="6911" max="6911" width="11" style="28" customWidth="1"/>
    <col min="6912" max="6912" width="13.7109375" style="28" customWidth="1"/>
    <col min="6913" max="6913" width="15.140625" style="28" customWidth="1"/>
    <col min="6914" max="6914" width="3.7109375" style="28" customWidth="1"/>
    <col min="6915" max="6917" width="0" style="28" hidden="1" customWidth="1"/>
    <col min="6918" max="7158" width="9.140625" style="28"/>
    <col min="7159" max="7159" width="17.5703125" style="28" customWidth="1"/>
    <col min="7160" max="7160" width="0" style="28" hidden="1" customWidth="1"/>
    <col min="7161" max="7161" width="16.140625" style="28" customWidth="1"/>
    <col min="7162" max="7162" width="7.140625" style="28" customWidth="1"/>
    <col min="7163" max="7163" width="16.28515625" style="28" customWidth="1"/>
    <col min="7164" max="7164" width="15.28515625" style="28" customWidth="1"/>
    <col min="7165" max="7165" width="3.7109375" style="28" customWidth="1"/>
    <col min="7166" max="7166" width="15.140625" style="28" customWidth="1"/>
    <col min="7167" max="7167" width="11" style="28" customWidth="1"/>
    <col min="7168" max="7168" width="13.7109375" style="28" customWidth="1"/>
    <col min="7169" max="7169" width="15.140625" style="28" customWidth="1"/>
    <col min="7170" max="7170" width="3.7109375" style="28" customWidth="1"/>
    <col min="7171" max="7173" width="0" style="28" hidden="1" customWidth="1"/>
    <col min="7174" max="7414" width="9.140625" style="28"/>
    <col min="7415" max="7415" width="17.5703125" style="28" customWidth="1"/>
    <col min="7416" max="7416" width="0" style="28" hidden="1" customWidth="1"/>
    <col min="7417" max="7417" width="16.140625" style="28" customWidth="1"/>
    <col min="7418" max="7418" width="7.140625" style="28" customWidth="1"/>
    <col min="7419" max="7419" width="16.28515625" style="28" customWidth="1"/>
    <col min="7420" max="7420" width="15.28515625" style="28" customWidth="1"/>
    <col min="7421" max="7421" width="3.7109375" style="28" customWidth="1"/>
    <col min="7422" max="7422" width="15.140625" style="28" customWidth="1"/>
    <col min="7423" max="7423" width="11" style="28" customWidth="1"/>
    <col min="7424" max="7424" width="13.7109375" style="28" customWidth="1"/>
    <col min="7425" max="7425" width="15.140625" style="28" customWidth="1"/>
    <col min="7426" max="7426" width="3.7109375" style="28" customWidth="1"/>
    <col min="7427" max="7429" width="0" style="28" hidden="1" customWidth="1"/>
    <col min="7430" max="7670" width="9.140625" style="28"/>
    <col min="7671" max="7671" width="17.5703125" style="28" customWidth="1"/>
    <col min="7672" max="7672" width="0" style="28" hidden="1" customWidth="1"/>
    <col min="7673" max="7673" width="16.140625" style="28" customWidth="1"/>
    <col min="7674" max="7674" width="7.140625" style="28" customWidth="1"/>
    <col min="7675" max="7675" width="16.28515625" style="28" customWidth="1"/>
    <col min="7676" max="7676" width="15.28515625" style="28" customWidth="1"/>
    <col min="7677" max="7677" width="3.7109375" style="28" customWidth="1"/>
    <col min="7678" max="7678" width="15.140625" style="28" customWidth="1"/>
    <col min="7679" max="7679" width="11" style="28" customWidth="1"/>
    <col min="7680" max="7680" width="13.7109375" style="28" customWidth="1"/>
    <col min="7681" max="7681" width="15.140625" style="28" customWidth="1"/>
    <col min="7682" max="7682" width="3.7109375" style="28" customWidth="1"/>
    <col min="7683" max="7685" width="0" style="28" hidden="1" customWidth="1"/>
    <col min="7686" max="7926" width="9.140625" style="28"/>
    <col min="7927" max="7927" width="17.5703125" style="28" customWidth="1"/>
    <col min="7928" max="7928" width="0" style="28" hidden="1" customWidth="1"/>
    <col min="7929" max="7929" width="16.140625" style="28" customWidth="1"/>
    <col min="7930" max="7930" width="7.140625" style="28" customWidth="1"/>
    <col min="7931" max="7931" width="16.28515625" style="28" customWidth="1"/>
    <col min="7932" max="7932" width="15.28515625" style="28" customWidth="1"/>
    <col min="7933" max="7933" width="3.7109375" style="28" customWidth="1"/>
    <col min="7934" max="7934" width="15.140625" style="28" customWidth="1"/>
    <col min="7935" max="7935" width="11" style="28" customWidth="1"/>
    <col min="7936" max="7936" width="13.7109375" style="28" customWidth="1"/>
    <col min="7937" max="7937" width="15.140625" style="28" customWidth="1"/>
    <col min="7938" max="7938" width="3.7109375" style="28" customWidth="1"/>
    <col min="7939" max="7941" width="0" style="28" hidden="1" customWidth="1"/>
    <col min="7942" max="8182" width="9.140625" style="28"/>
    <col min="8183" max="8183" width="17.5703125" style="28" customWidth="1"/>
    <col min="8184" max="8184" width="0" style="28" hidden="1" customWidth="1"/>
    <col min="8185" max="8185" width="16.140625" style="28" customWidth="1"/>
    <col min="8186" max="8186" width="7.140625" style="28" customWidth="1"/>
    <col min="8187" max="8187" width="16.28515625" style="28" customWidth="1"/>
    <col min="8188" max="8188" width="15.28515625" style="28" customWidth="1"/>
    <col min="8189" max="8189" width="3.7109375" style="28" customWidth="1"/>
    <col min="8190" max="8190" width="15.140625" style="28" customWidth="1"/>
    <col min="8191" max="8191" width="11" style="28" customWidth="1"/>
    <col min="8192" max="8192" width="13.7109375" style="28" customWidth="1"/>
    <col min="8193" max="8193" width="15.140625" style="28" customWidth="1"/>
    <col min="8194" max="8194" width="3.7109375" style="28" customWidth="1"/>
    <col min="8195" max="8197" width="0" style="28" hidden="1" customWidth="1"/>
    <col min="8198" max="8438" width="9.140625" style="28"/>
    <col min="8439" max="8439" width="17.5703125" style="28" customWidth="1"/>
    <col min="8440" max="8440" width="0" style="28" hidden="1" customWidth="1"/>
    <col min="8441" max="8441" width="16.140625" style="28" customWidth="1"/>
    <col min="8442" max="8442" width="7.140625" style="28" customWidth="1"/>
    <col min="8443" max="8443" width="16.28515625" style="28" customWidth="1"/>
    <col min="8444" max="8444" width="15.28515625" style="28" customWidth="1"/>
    <col min="8445" max="8445" width="3.7109375" style="28" customWidth="1"/>
    <col min="8446" max="8446" width="15.140625" style="28" customWidth="1"/>
    <col min="8447" max="8447" width="11" style="28" customWidth="1"/>
    <col min="8448" max="8448" width="13.7109375" style="28" customWidth="1"/>
    <col min="8449" max="8449" width="15.140625" style="28" customWidth="1"/>
    <col min="8450" max="8450" width="3.7109375" style="28" customWidth="1"/>
    <col min="8451" max="8453" width="0" style="28" hidden="1" customWidth="1"/>
    <col min="8454" max="8694" width="9.140625" style="28"/>
    <col min="8695" max="8695" width="17.5703125" style="28" customWidth="1"/>
    <col min="8696" max="8696" width="0" style="28" hidden="1" customWidth="1"/>
    <col min="8697" max="8697" width="16.140625" style="28" customWidth="1"/>
    <col min="8698" max="8698" width="7.140625" style="28" customWidth="1"/>
    <col min="8699" max="8699" width="16.28515625" style="28" customWidth="1"/>
    <col min="8700" max="8700" width="15.28515625" style="28" customWidth="1"/>
    <col min="8701" max="8701" width="3.7109375" style="28" customWidth="1"/>
    <col min="8702" max="8702" width="15.140625" style="28" customWidth="1"/>
    <col min="8703" max="8703" width="11" style="28" customWidth="1"/>
    <col min="8704" max="8704" width="13.7109375" style="28" customWidth="1"/>
    <col min="8705" max="8705" width="15.140625" style="28" customWidth="1"/>
    <col min="8706" max="8706" width="3.7109375" style="28" customWidth="1"/>
    <col min="8707" max="8709" width="0" style="28" hidden="1" customWidth="1"/>
    <col min="8710" max="8950" width="9.140625" style="28"/>
    <col min="8951" max="8951" width="17.5703125" style="28" customWidth="1"/>
    <col min="8952" max="8952" width="0" style="28" hidden="1" customWidth="1"/>
    <col min="8953" max="8953" width="16.140625" style="28" customWidth="1"/>
    <col min="8954" max="8954" width="7.140625" style="28" customWidth="1"/>
    <col min="8955" max="8955" width="16.28515625" style="28" customWidth="1"/>
    <col min="8956" max="8956" width="15.28515625" style="28" customWidth="1"/>
    <col min="8957" max="8957" width="3.7109375" style="28" customWidth="1"/>
    <col min="8958" max="8958" width="15.140625" style="28" customWidth="1"/>
    <col min="8959" max="8959" width="11" style="28" customWidth="1"/>
    <col min="8960" max="8960" width="13.7109375" style="28" customWidth="1"/>
    <col min="8961" max="8961" width="15.140625" style="28" customWidth="1"/>
    <col min="8962" max="8962" width="3.7109375" style="28" customWidth="1"/>
    <col min="8963" max="8965" width="0" style="28" hidden="1" customWidth="1"/>
    <col min="8966" max="9206" width="9.140625" style="28"/>
    <col min="9207" max="9207" width="17.5703125" style="28" customWidth="1"/>
    <col min="9208" max="9208" width="0" style="28" hidden="1" customWidth="1"/>
    <col min="9209" max="9209" width="16.140625" style="28" customWidth="1"/>
    <col min="9210" max="9210" width="7.140625" style="28" customWidth="1"/>
    <col min="9211" max="9211" width="16.28515625" style="28" customWidth="1"/>
    <col min="9212" max="9212" width="15.28515625" style="28" customWidth="1"/>
    <col min="9213" max="9213" width="3.7109375" style="28" customWidth="1"/>
    <col min="9214" max="9214" width="15.140625" style="28" customWidth="1"/>
    <col min="9215" max="9215" width="11" style="28" customWidth="1"/>
    <col min="9216" max="9216" width="13.7109375" style="28" customWidth="1"/>
    <col min="9217" max="9217" width="15.140625" style="28" customWidth="1"/>
    <col min="9218" max="9218" width="3.7109375" style="28" customWidth="1"/>
    <col min="9219" max="9221" width="0" style="28" hidden="1" customWidth="1"/>
    <col min="9222" max="9462" width="9.140625" style="28"/>
    <col min="9463" max="9463" width="17.5703125" style="28" customWidth="1"/>
    <col min="9464" max="9464" width="0" style="28" hidden="1" customWidth="1"/>
    <col min="9465" max="9465" width="16.140625" style="28" customWidth="1"/>
    <col min="9466" max="9466" width="7.140625" style="28" customWidth="1"/>
    <col min="9467" max="9467" width="16.28515625" style="28" customWidth="1"/>
    <col min="9468" max="9468" width="15.28515625" style="28" customWidth="1"/>
    <col min="9469" max="9469" width="3.7109375" style="28" customWidth="1"/>
    <col min="9470" max="9470" width="15.140625" style="28" customWidth="1"/>
    <col min="9471" max="9471" width="11" style="28" customWidth="1"/>
    <col min="9472" max="9472" width="13.7109375" style="28" customWidth="1"/>
    <col min="9473" max="9473" width="15.140625" style="28" customWidth="1"/>
    <col min="9474" max="9474" width="3.7109375" style="28" customWidth="1"/>
    <col min="9475" max="9477" width="0" style="28" hidden="1" customWidth="1"/>
    <col min="9478" max="9718" width="9.140625" style="28"/>
    <col min="9719" max="9719" width="17.5703125" style="28" customWidth="1"/>
    <col min="9720" max="9720" width="0" style="28" hidden="1" customWidth="1"/>
    <col min="9721" max="9721" width="16.140625" style="28" customWidth="1"/>
    <col min="9722" max="9722" width="7.140625" style="28" customWidth="1"/>
    <col min="9723" max="9723" width="16.28515625" style="28" customWidth="1"/>
    <col min="9724" max="9724" width="15.28515625" style="28" customWidth="1"/>
    <col min="9725" max="9725" width="3.7109375" style="28" customWidth="1"/>
    <col min="9726" max="9726" width="15.140625" style="28" customWidth="1"/>
    <col min="9727" max="9727" width="11" style="28" customWidth="1"/>
    <col min="9728" max="9728" width="13.7109375" style="28" customWidth="1"/>
    <col min="9729" max="9729" width="15.140625" style="28" customWidth="1"/>
    <col min="9730" max="9730" width="3.7109375" style="28" customWidth="1"/>
    <col min="9731" max="9733" width="0" style="28" hidden="1" customWidth="1"/>
    <col min="9734" max="9974" width="9.140625" style="28"/>
    <col min="9975" max="9975" width="17.5703125" style="28" customWidth="1"/>
    <col min="9976" max="9976" width="0" style="28" hidden="1" customWidth="1"/>
    <col min="9977" max="9977" width="16.140625" style="28" customWidth="1"/>
    <col min="9978" max="9978" width="7.140625" style="28" customWidth="1"/>
    <col min="9979" max="9979" width="16.28515625" style="28" customWidth="1"/>
    <col min="9980" max="9980" width="15.28515625" style="28" customWidth="1"/>
    <col min="9981" max="9981" width="3.7109375" style="28" customWidth="1"/>
    <col min="9982" max="9982" width="15.140625" style="28" customWidth="1"/>
    <col min="9983" max="9983" width="11" style="28" customWidth="1"/>
    <col min="9984" max="9984" width="13.7109375" style="28" customWidth="1"/>
    <col min="9985" max="9985" width="15.140625" style="28" customWidth="1"/>
    <col min="9986" max="9986" width="3.7109375" style="28" customWidth="1"/>
    <col min="9987" max="9989" width="0" style="28" hidden="1" customWidth="1"/>
    <col min="9990" max="10230" width="9.140625" style="28"/>
    <col min="10231" max="10231" width="17.5703125" style="28" customWidth="1"/>
    <col min="10232" max="10232" width="0" style="28" hidden="1" customWidth="1"/>
    <col min="10233" max="10233" width="16.140625" style="28" customWidth="1"/>
    <col min="10234" max="10234" width="7.140625" style="28" customWidth="1"/>
    <col min="10235" max="10235" width="16.28515625" style="28" customWidth="1"/>
    <col min="10236" max="10236" width="15.28515625" style="28" customWidth="1"/>
    <col min="10237" max="10237" width="3.7109375" style="28" customWidth="1"/>
    <col min="10238" max="10238" width="15.140625" style="28" customWidth="1"/>
    <col min="10239" max="10239" width="11" style="28" customWidth="1"/>
    <col min="10240" max="10240" width="13.7109375" style="28" customWidth="1"/>
    <col min="10241" max="10241" width="15.140625" style="28" customWidth="1"/>
    <col min="10242" max="10242" width="3.7109375" style="28" customWidth="1"/>
    <col min="10243" max="10245" width="0" style="28" hidden="1" customWidth="1"/>
    <col min="10246" max="10486" width="9.140625" style="28"/>
    <col min="10487" max="10487" width="17.5703125" style="28" customWidth="1"/>
    <col min="10488" max="10488" width="0" style="28" hidden="1" customWidth="1"/>
    <col min="10489" max="10489" width="16.140625" style="28" customWidth="1"/>
    <col min="10490" max="10490" width="7.140625" style="28" customWidth="1"/>
    <col min="10491" max="10491" width="16.28515625" style="28" customWidth="1"/>
    <col min="10492" max="10492" width="15.28515625" style="28" customWidth="1"/>
    <col min="10493" max="10493" width="3.7109375" style="28" customWidth="1"/>
    <col min="10494" max="10494" width="15.140625" style="28" customWidth="1"/>
    <col min="10495" max="10495" width="11" style="28" customWidth="1"/>
    <col min="10496" max="10496" width="13.7109375" style="28" customWidth="1"/>
    <col min="10497" max="10497" width="15.140625" style="28" customWidth="1"/>
    <col min="10498" max="10498" width="3.7109375" style="28" customWidth="1"/>
    <col min="10499" max="10501" width="0" style="28" hidden="1" customWidth="1"/>
    <col min="10502" max="10742" width="9.140625" style="28"/>
    <col min="10743" max="10743" width="17.5703125" style="28" customWidth="1"/>
    <col min="10744" max="10744" width="0" style="28" hidden="1" customWidth="1"/>
    <col min="10745" max="10745" width="16.140625" style="28" customWidth="1"/>
    <col min="10746" max="10746" width="7.140625" style="28" customWidth="1"/>
    <col min="10747" max="10747" width="16.28515625" style="28" customWidth="1"/>
    <col min="10748" max="10748" width="15.28515625" style="28" customWidth="1"/>
    <col min="10749" max="10749" width="3.7109375" style="28" customWidth="1"/>
    <col min="10750" max="10750" width="15.140625" style="28" customWidth="1"/>
    <col min="10751" max="10751" width="11" style="28" customWidth="1"/>
    <col min="10752" max="10752" width="13.7109375" style="28" customWidth="1"/>
    <col min="10753" max="10753" width="15.140625" style="28" customWidth="1"/>
    <col min="10754" max="10754" width="3.7109375" style="28" customWidth="1"/>
    <col min="10755" max="10757" width="0" style="28" hidden="1" customWidth="1"/>
    <col min="10758" max="10998" width="9.140625" style="28"/>
    <col min="10999" max="10999" width="17.5703125" style="28" customWidth="1"/>
    <col min="11000" max="11000" width="0" style="28" hidden="1" customWidth="1"/>
    <col min="11001" max="11001" width="16.140625" style="28" customWidth="1"/>
    <col min="11002" max="11002" width="7.140625" style="28" customWidth="1"/>
    <col min="11003" max="11003" width="16.28515625" style="28" customWidth="1"/>
    <col min="11004" max="11004" width="15.28515625" style="28" customWidth="1"/>
    <col min="11005" max="11005" width="3.7109375" style="28" customWidth="1"/>
    <col min="11006" max="11006" width="15.140625" style="28" customWidth="1"/>
    <col min="11007" max="11007" width="11" style="28" customWidth="1"/>
    <col min="11008" max="11008" width="13.7109375" style="28" customWidth="1"/>
    <col min="11009" max="11009" width="15.140625" style="28" customWidth="1"/>
    <col min="11010" max="11010" width="3.7109375" style="28" customWidth="1"/>
    <col min="11011" max="11013" width="0" style="28" hidden="1" customWidth="1"/>
    <col min="11014" max="11254" width="9.140625" style="28"/>
    <col min="11255" max="11255" width="17.5703125" style="28" customWidth="1"/>
    <col min="11256" max="11256" width="0" style="28" hidden="1" customWidth="1"/>
    <col min="11257" max="11257" width="16.140625" style="28" customWidth="1"/>
    <col min="11258" max="11258" width="7.140625" style="28" customWidth="1"/>
    <col min="11259" max="11259" width="16.28515625" style="28" customWidth="1"/>
    <col min="11260" max="11260" width="15.28515625" style="28" customWidth="1"/>
    <col min="11261" max="11261" width="3.7109375" style="28" customWidth="1"/>
    <col min="11262" max="11262" width="15.140625" style="28" customWidth="1"/>
    <col min="11263" max="11263" width="11" style="28" customWidth="1"/>
    <col min="11264" max="11264" width="13.7109375" style="28" customWidth="1"/>
    <col min="11265" max="11265" width="15.140625" style="28" customWidth="1"/>
    <col min="11266" max="11266" width="3.7109375" style="28" customWidth="1"/>
    <col min="11267" max="11269" width="0" style="28" hidden="1" customWidth="1"/>
    <col min="11270" max="11510" width="9.140625" style="28"/>
    <col min="11511" max="11511" width="17.5703125" style="28" customWidth="1"/>
    <col min="11512" max="11512" width="0" style="28" hidden="1" customWidth="1"/>
    <col min="11513" max="11513" width="16.140625" style="28" customWidth="1"/>
    <col min="11514" max="11514" width="7.140625" style="28" customWidth="1"/>
    <col min="11515" max="11515" width="16.28515625" style="28" customWidth="1"/>
    <col min="11516" max="11516" width="15.28515625" style="28" customWidth="1"/>
    <col min="11517" max="11517" width="3.7109375" style="28" customWidth="1"/>
    <col min="11518" max="11518" width="15.140625" style="28" customWidth="1"/>
    <col min="11519" max="11519" width="11" style="28" customWidth="1"/>
    <col min="11520" max="11520" width="13.7109375" style="28" customWidth="1"/>
    <col min="11521" max="11521" width="15.140625" style="28" customWidth="1"/>
    <col min="11522" max="11522" width="3.7109375" style="28" customWidth="1"/>
    <col min="11523" max="11525" width="0" style="28" hidden="1" customWidth="1"/>
    <col min="11526" max="11766" width="9.140625" style="28"/>
    <col min="11767" max="11767" width="17.5703125" style="28" customWidth="1"/>
    <col min="11768" max="11768" width="0" style="28" hidden="1" customWidth="1"/>
    <col min="11769" max="11769" width="16.140625" style="28" customWidth="1"/>
    <col min="11770" max="11770" width="7.140625" style="28" customWidth="1"/>
    <col min="11771" max="11771" width="16.28515625" style="28" customWidth="1"/>
    <col min="11772" max="11772" width="15.28515625" style="28" customWidth="1"/>
    <col min="11773" max="11773" width="3.7109375" style="28" customWidth="1"/>
    <col min="11774" max="11774" width="15.140625" style="28" customWidth="1"/>
    <col min="11775" max="11775" width="11" style="28" customWidth="1"/>
    <col min="11776" max="11776" width="13.7109375" style="28" customWidth="1"/>
    <col min="11777" max="11777" width="15.140625" style="28" customWidth="1"/>
    <col min="11778" max="11778" width="3.7109375" style="28" customWidth="1"/>
    <col min="11779" max="11781" width="0" style="28" hidden="1" customWidth="1"/>
    <col min="11782" max="12022" width="9.140625" style="28"/>
    <col min="12023" max="12023" width="17.5703125" style="28" customWidth="1"/>
    <col min="12024" max="12024" width="0" style="28" hidden="1" customWidth="1"/>
    <col min="12025" max="12025" width="16.140625" style="28" customWidth="1"/>
    <col min="12026" max="12026" width="7.140625" style="28" customWidth="1"/>
    <col min="12027" max="12027" width="16.28515625" style="28" customWidth="1"/>
    <col min="12028" max="12028" width="15.28515625" style="28" customWidth="1"/>
    <col min="12029" max="12029" width="3.7109375" style="28" customWidth="1"/>
    <col min="12030" max="12030" width="15.140625" style="28" customWidth="1"/>
    <col min="12031" max="12031" width="11" style="28" customWidth="1"/>
    <col min="12032" max="12032" width="13.7109375" style="28" customWidth="1"/>
    <col min="12033" max="12033" width="15.140625" style="28" customWidth="1"/>
    <col min="12034" max="12034" width="3.7109375" style="28" customWidth="1"/>
    <col min="12035" max="12037" width="0" style="28" hidden="1" customWidth="1"/>
    <col min="12038" max="12278" width="9.140625" style="28"/>
    <col min="12279" max="12279" width="17.5703125" style="28" customWidth="1"/>
    <col min="12280" max="12280" width="0" style="28" hidden="1" customWidth="1"/>
    <col min="12281" max="12281" width="16.140625" style="28" customWidth="1"/>
    <col min="12282" max="12282" width="7.140625" style="28" customWidth="1"/>
    <col min="12283" max="12283" width="16.28515625" style="28" customWidth="1"/>
    <col min="12284" max="12284" width="15.28515625" style="28" customWidth="1"/>
    <col min="12285" max="12285" width="3.7109375" style="28" customWidth="1"/>
    <col min="12286" max="12286" width="15.140625" style="28" customWidth="1"/>
    <col min="12287" max="12287" width="11" style="28" customWidth="1"/>
    <col min="12288" max="12288" width="13.7109375" style="28" customWidth="1"/>
    <col min="12289" max="12289" width="15.140625" style="28" customWidth="1"/>
    <col min="12290" max="12290" width="3.7109375" style="28" customWidth="1"/>
    <col min="12291" max="12293" width="0" style="28" hidden="1" customWidth="1"/>
    <col min="12294" max="12534" width="9.140625" style="28"/>
    <col min="12535" max="12535" width="17.5703125" style="28" customWidth="1"/>
    <col min="12536" max="12536" width="0" style="28" hidden="1" customWidth="1"/>
    <col min="12537" max="12537" width="16.140625" style="28" customWidth="1"/>
    <col min="12538" max="12538" width="7.140625" style="28" customWidth="1"/>
    <col min="12539" max="12539" width="16.28515625" style="28" customWidth="1"/>
    <col min="12540" max="12540" width="15.28515625" style="28" customWidth="1"/>
    <col min="12541" max="12541" width="3.7109375" style="28" customWidth="1"/>
    <col min="12542" max="12542" width="15.140625" style="28" customWidth="1"/>
    <col min="12543" max="12543" width="11" style="28" customWidth="1"/>
    <col min="12544" max="12544" width="13.7109375" style="28" customWidth="1"/>
    <col min="12545" max="12545" width="15.140625" style="28" customWidth="1"/>
    <col min="12546" max="12546" width="3.7109375" style="28" customWidth="1"/>
    <col min="12547" max="12549" width="0" style="28" hidden="1" customWidth="1"/>
    <col min="12550" max="12790" width="9.140625" style="28"/>
    <col min="12791" max="12791" width="17.5703125" style="28" customWidth="1"/>
    <col min="12792" max="12792" width="0" style="28" hidden="1" customWidth="1"/>
    <col min="12793" max="12793" width="16.140625" style="28" customWidth="1"/>
    <col min="12794" max="12794" width="7.140625" style="28" customWidth="1"/>
    <col min="12795" max="12795" width="16.28515625" style="28" customWidth="1"/>
    <col min="12796" max="12796" width="15.28515625" style="28" customWidth="1"/>
    <col min="12797" max="12797" width="3.7109375" style="28" customWidth="1"/>
    <col min="12798" max="12798" width="15.140625" style="28" customWidth="1"/>
    <col min="12799" max="12799" width="11" style="28" customWidth="1"/>
    <col min="12800" max="12800" width="13.7109375" style="28" customWidth="1"/>
    <col min="12801" max="12801" width="15.140625" style="28" customWidth="1"/>
    <col min="12802" max="12802" width="3.7109375" style="28" customWidth="1"/>
    <col min="12803" max="12805" width="0" style="28" hidden="1" customWidth="1"/>
    <col min="12806" max="13046" width="9.140625" style="28"/>
    <col min="13047" max="13047" width="17.5703125" style="28" customWidth="1"/>
    <col min="13048" max="13048" width="0" style="28" hidden="1" customWidth="1"/>
    <col min="13049" max="13049" width="16.140625" style="28" customWidth="1"/>
    <col min="13050" max="13050" width="7.140625" style="28" customWidth="1"/>
    <col min="13051" max="13051" width="16.28515625" style="28" customWidth="1"/>
    <col min="13052" max="13052" width="15.28515625" style="28" customWidth="1"/>
    <col min="13053" max="13053" width="3.7109375" style="28" customWidth="1"/>
    <col min="13054" max="13054" width="15.140625" style="28" customWidth="1"/>
    <col min="13055" max="13055" width="11" style="28" customWidth="1"/>
    <col min="13056" max="13056" width="13.7109375" style="28" customWidth="1"/>
    <col min="13057" max="13057" width="15.140625" style="28" customWidth="1"/>
    <col min="13058" max="13058" width="3.7109375" style="28" customWidth="1"/>
    <col min="13059" max="13061" width="0" style="28" hidden="1" customWidth="1"/>
    <col min="13062" max="13302" width="9.140625" style="28"/>
    <col min="13303" max="13303" width="17.5703125" style="28" customWidth="1"/>
    <col min="13304" max="13304" width="0" style="28" hidden="1" customWidth="1"/>
    <col min="13305" max="13305" width="16.140625" style="28" customWidth="1"/>
    <col min="13306" max="13306" width="7.140625" style="28" customWidth="1"/>
    <col min="13307" max="13307" width="16.28515625" style="28" customWidth="1"/>
    <col min="13308" max="13308" width="15.28515625" style="28" customWidth="1"/>
    <col min="13309" max="13309" width="3.7109375" style="28" customWidth="1"/>
    <col min="13310" max="13310" width="15.140625" style="28" customWidth="1"/>
    <col min="13311" max="13311" width="11" style="28" customWidth="1"/>
    <col min="13312" max="13312" width="13.7109375" style="28" customWidth="1"/>
    <col min="13313" max="13313" width="15.140625" style="28" customWidth="1"/>
    <col min="13314" max="13314" width="3.7109375" style="28" customWidth="1"/>
    <col min="13315" max="13317" width="0" style="28" hidden="1" customWidth="1"/>
    <col min="13318" max="13558" width="9.140625" style="28"/>
    <col min="13559" max="13559" width="17.5703125" style="28" customWidth="1"/>
    <col min="13560" max="13560" width="0" style="28" hidden="1" customWidth="1"/>
    <col min="13561" max="13561" width="16.140625" style="28" customWidth="1"/>
    <col min="13562" max="13562" width="7.140625" style="28" customWidth="1"/>
    <col min="13563" max="13563" width="16.28515625" style="28" customWidth="1"/>
    <col min="13564" max="13564" width="15.28515625" style="28" customWidth="1"/>
    <col min="13565" max="13565" width="3.7109375" style="28" customWidth="1"/>
    <col min="13566" max="13566" width="15.140625" style="28" customWidth="1"/>
    <col min="13567" max="13567" width="11" style="28" customWidth="1"/>
    <col min="13568" max="13568" width="13.7109375" style="28" customWidth="1"/>
    <col min="13569" max="13569" width="15.140625" style="28" customWidth="1"/>
    <col min="13570" max="13570" width="3.7109375" style="28" customWidth="1"/>
    <col min="13571" max="13573" width="0" style="28" hidden="1" customWidth="1"/>
    <col min="13574" max="13814" width="9.140625" style="28"/>
    <col min="13815" max="13815" width="17.5703125" style="28" customWidth="1"/>
    <col min="13816" max="13816" width="0" style="28" hidden="1" customWidth="1"/>
    <col min="13817" max="13817" width="16.140625" style="28" customWidth="1"/>
    <col min="13818" max="13818" width="7.140625" style="28" customWidth="1"/>
    <col min="13819" max="13819" width="16.28515625" style="28" customWidth="1"/>
    <col min="13820" max="13820" width="15.28515625" style="28" customWidth="1"/>
    <col min="13821" max="13821" width="3.7109375" style="28" customWidth="1"/>
    <col min="13822" max="13822" width="15.140625" style="28" customWidth="1"/>
    <col min="13823" max="13823" width="11" style="28" customWidth="1"/>
    <col min="13824" max="13824" width="13.7109375" style="28" customWidth="1"/>
    <col min="13825" max="13825" width="15.140625" style="28" customWidth="1"/>
    <col min="13826" max="13826" width="3.7109375" style="28" customWidth="1"/>
    <col min="13827" max="13829" width="0" style="28" hidden="1" customWidth="1"/>
    <col min="13830" max="14070" width="9.140625" style="28"/>
    <col min="14071" max="14071" width="17.5703125" style="28" customWidth="1"/>
    <col min="14072" max="14072" width="0" style="28" hidden="1" customWidth="1"/>
    <col min="14073" max="14073" width="16.140625" style="28" customWidth="1"/>
    <col min="14074" max="14074" width="7.140625" style="28" customWidth="1"/>
    <col min="14075" max="14075" width="16.28515625" style="28" customWidth="1"/>
    <col min="14076" max="14076" width="15.28515625" style="28" customWidth="1"/>
    <col min="14077" max="14077" width="3.7109375" style="28" customWidth="1"/>
    <col min="14078" max="14078" width="15.140625" style="28" customWidth="1"/>
    <col min="14079" max="14079" width="11" style="28" customWidth="1"/>
    <col min="14080" max="14080" width="13.7109375" style="28" customWidth="1"/>
    <col min="14081" max="14081" width="15.140625" style="28" customWidth="1"/>
    <col min="14082" max="14082" width="3.7109375" style="28" customWidth="1"/>
    <col min="14083" max="14085" width="0" style="28" hidden="1" customWidth="1"/>
    <col min="14086" max="14326" width="9.140625" style="28"/>
    <col min="14327" max="14327" width="17.5703125" style="28" customWidth="1"/>
    <col min="14328" max="14328" width="0" style="28" hidden="1" customWidth="1"/>
    <col min="14329" max="14329" width="16.140625" style="28" customWidth="1"/>
    <col min="14330" max="14330" width="7.140625" style="28" customWidth="1"/>
    <col min="14331" max="14331" width="16.28515625" style="28" customWidth="1"/>
    <col min="14332" max="14332" width="15.28515625" style="28" customWidth="1"/>
    <col min="14333" max="14333" width="3.7109375" style="28" customWidth="1"/>
    <col min="14334" max="14334" width="15.140625" style="28" customWidth="1"/>
    <col min="14335" max="14335" width="11" style="28" customWidth="1"/>
    <col min="14336" max="14336" width="13.7109375" style="28" customWidth="1"/>
    <col min="14337" max="14337" width="15.140625" style="28" customWidth="1"/>
    <col min="14338" max="14338" width="3.7109375" style="28" customWidth="1"/>
    <col min="14339" max="14341" width="0" style="28" hidden="1" customWidth="1"/>
    <col min="14342" max="14582" width="9.140625" style="28"/>
    <col min="14583" max="14583" width="17.5703125" style="28" customWidth="1"/>
    <col min="14584" max="14584" width="0" style="28" hidden="1" customWidth="1"/>
    <col min="14585" max="14585" width="16.140625" style="28" customWidth="1"/>
    <col min="14586" max="14586" width="7.140625" style="28" customWidth="1"/>
    <col min="14587" max="14587" width="16.28515625" style="28" customWidth="1"/>
    <col min="14588" max="14588" width="15.28515625" style="28" customWidth="1"/>
    <col min="14589" max="14589" width="3.7109375" style="28" customWidth="1"/>
    <col min="14590" max="14590" width="15.140625" style="28" customWidth="1"/>
    <col min="14591" max="14591" width="11" style="28" customWidth="1"/>
    <col min="14592" max="14592" width="13.7109375" style="28" customWidth="1"/>
    <col min="14593" max="14593" width="15.140625" style="28" customWidth="1"/>
    <col min="14594" max="14594" width="3.7109375" style="28" customWidth="1"/>
    <col min="14595" max="14597" width="0" style="28" hidden="1" customWidth="1"/>
    <col min="14598" max="14838" width="9.140625" style="28"/>
    <col min="14839" max="14839" width="17.5703125" style="28" customWidth="1"/>
    <col min="14840" max="14840" width="0" style="28" hidden="1" customWidth="1"/>
    <col min="14841" max="14841" width="16.140625" style="28" customWidth="1"/>
    <col min="14842" max="14842" width="7.140625" style="28" customWidth="1"/>
    <col min="14843" max="14843" width="16.28515625" style="28" customWidth="1"/>
    <col min="14844" max="14844" width="15.28515625" style="28" customWidth="1"/>
    <col min="14845" max="14845" width="3.7109375" style="28" customWidth="1"/>
    <col min="14846" max="14846" width="15.140625" style="28" customWidth="1"/>
    <col min="14847" max="14847" width="11" style="28" customWidth="1"/>
    <col min="14848" max="14848" width="13.7109375" style="28" customWidth="1"/>
    <col min="14849" max="14849" width="15.140625" style="28" customWidth="1"/>
    <col min="14850" max="14850" width="3.7109375" style="28" customWidth="1"/>
    <col min="14851" max="14853" width="0" style="28" hidden="1" customWidth="1"/>
    <col min="14854" max="15094" width="9.140625" style="28"/>
    <col min="15095" max="15095" width="17.5703125" style="28" customWidth="1"/>
    <col min="15096" max="15096" width="0" style="28" hidden="1" customWidth="1"/>
    <col min="15097" max="15097" width="16.140625" style="28" customWidth="1"/>
    <col min="15098" max="15098" width="7.140625" style="28" customWidth="1"/>
    <col min="15099" max="15099" width="16.28515625" style="28" customWidth="1"/>
    <col min="15100" max="15100" width="15.28515625" style="28" customWidth="1"/>
    <col min="15101" max="15101" width="3.7109375" style="28" customWidth="1"/>
    <col min="15102" max="15102" width="15.140625" style="28" customWidth="1"/>
    <col min="15103" max="15103" width="11" style="28" customWidth="1"/>
    <col min="15104" max="15104" width="13.7109375" style="28" customWidth="1"/>
    <col min="15105" max="15105" width="15.140625" style="28" customWidth="1"/>
    <col min="15106" max="15106" width="3.7109375" style="28" customWidth="1"/>
    <col min="15107" max="15109" width="0" style="28" hidden="1" customWidth="1"/>
    <col min="15110" max="15350" width="9.140625" style="28"/>
    <col min="15351" max="15351" width="17.5703125" style="28" customWidth="1"/>
    <col min="15352" max="15352" width="0" style="28" hidden="1" customWidth="1"/>
    <col min="15353" max="15353" width="16.140625" style="28" customWidth="1"/>
    <col min="15354" max="15354" width="7.140625" style="28" customWidth="1"/>
    <col min="15355" max="15355" width="16.28515625" style="28" customWidth="1"/>
    <col min="15356" max="15356" width="15.28515625" style="28" customWidth="1"/>
    <col min="15357" max="15357" width="3.7109375" style="28" customWidth="1"/>
    <col min="15358" max="15358" width="15.140625" style="28" customWidth="1"/>
    <col min="15359" max="15359" width="11" style="28" customWidth="1"/>
    <col min="15360" max="15360" width="13.7109375" style="28" customWidth="1"/>
    <col min="15361" max="15361" width="15.140625" style="28" customWidth="1"/>
    <col min="15362" max="15362" width="3.7109375" style="28" customWidth="1"/>
    <col min="15363" max="15365" width="0" style="28" hidden="1" customWidth="1"/>
    <col min="15366" max="15606" width="9.140625" style="28"/>
    <col min="15607" max="15607" width="17.5703125" style="28" customWidth="1"/>
    <col min="15608" max="15608" width="0" style="28" hidden="1" customWidth="1"/>
    <col min="15609" max="15609" width="16.140625" style="28" customWidth="1"/>
    <col min="15610" max="15610" width="7.140625" style="28" customWidth="1"/>
    <col min="15611" max="15611" width="16.28515625" style="28" customWidth="1"/>
    <col min="15612" max="15612" width="15.28515625" style="28" customWidth="1"/>
    <col min="15613" max="15613" width="3.7109375" style="28" customWidth="1"/>
    <col min="15614" max="15614" width="15.140625" style="28" customWidth="1"/>
    <col min="15615" max="15615" width="11" style="28" customWidth="1"/>
    <col min="15616" max="15616" width="13.7109375" style="28" customWidth="1"/>
    <col min="15617" max="15617" width="15.140625" style="28" customWidth="1"/>
    <col min="15618" max="15618" width="3.7109375" style="28" customWidth="1"/>
    <col min="15619" max="15621" width="0" style="28" hidden="1" customWidth="1"/>
    <col min="15622" max="15862" width="9.140625" style="28"/>
    <col min="15863" max="15863" width="17.5703125" style="28" customWidth="1"/>
    <col min="15864" max="15864" width="0" style="28" hidden="1" customWidth="1"/>
    <col min="15865" max="15865" width="16.140625" style="28" customWidth="1"/>
    <col min="15866" max="15866" width="7.140625" style="28" customWidth="1"/>
    <col min="15867" max="15867" width="16.28515625" style="28" customWidth="1"/>
    <col min="15868" max="15868" width="15.28515625" style="28" customWidth="1"/>
    <col min="15869" max="15869" width="3.7109375" style="28" customWidth="1"/>
    <col min="15870" max="15870" width="15.140625" style="28" customWidth="1"/>
    <col min="15871" max="15871" width="11" style="28" customWidth="1"/>
    <col min="15872" max="15872" width="13.7109375" style="28" customWidth="1"/>
    <col min="15873" max="15873" width="15.140625" style="28" customWidth="1"/>
    <col min="15874" max="15874" width="3.7109375" style="28" customWidth="1"/>
    <col min="15875" max="15877" width="0" style="28" hidden="1" customWidth="1"/>
    <col min="15878" max="16118" width="9.140625" style="28"/>
    <col min="16119" max="16119" width="17.5703125" style="28" customWidth="1"/>
    <col min="16120" max="16120" width="0" style="28" hidden="1" customWidth="1"/>
    <col min="16121" max="16121" width="16.140625" style="28" customWidth="1"/>
    <col min="16122" max="16122" width="7.140625" style="28" customWidth="1"/>
    <col min="16123" max="16123" width="16.28515625" style="28" customWidth="1"/>
    <col min="16124" max="16124" width="15.28515625" style="28" customWidth="1"/>
    <col min="16125" max="16125" width="3.7109375" style="28" customWidth="1"/>
    <col min="16126" max="16126" width="15.140625" style="28" customWidth="1"/>
    <col min="16127" max="16127" width="11" style="28" customWidth="1"/>
    <col min="16128" max="16128" width="13.7109375" style="28" customWidth="1"/>
    <col min="16129" max="16129" width="15.140625" style="28" customWidth="1"/>
    <col min="16130" max="16130" width="3.7109375" style="28" customWidth="1"/>
    <col min="16131" max="16133" width="0" style="28" hidden="1" customWidth="1"/>
    <col min="16134" max="16375" width="9.140625" style="28"/>
    <col min="16376" max="16384" width="9.140625" style="28" customWidth="1"/>
  </cols>
  <sheetData>
    <row r="1" spans="1:11" ht="15" customHeight="1" x14ac:dyDescent="0.2">
      <c r="A1" s="53" t="str">
        <f>'Table 1b'!A1</f>
        <v>GRANT YEAR 2018 CHILD CARE DEVELOPMENT FUND (CCDF)</v>
      </c>
      <c r="B1" s="54"/>
      <c r="C1" s="119"/>
      <c r="D1" s="87"/>
      <c r="E1" s="87"/>
      <c r="F1" s="87"/>
      <c r="G1" s="87"/>
      <c r="H1" s="87"/>
      <c r="I1" s="87"/>
      <c r="J1" s="54"/>
    </row>
    <row r="2" spans="1:11" ht="15" customHeight="1" x14ac:dyDescent="0.2">
      <c r="A2" s="53" t="s">
        <v>88</v>
      </c>
      <c r="B2" s="54"/>
      <c r="C2" s="119"/>
      <c r="D2" s="87"/>
      <c r="E2" s="87"/>
      <c r="F2" s="87"/>
      <c r="G2" s="87"/>
      <c r="H2" s="87"/>
      <c r="I2" s="87"/>
      <c r="J2" s="54"/>
    </row>
    <row r="3" spans="1:11" ht="15" customHeight="1" x14ac:dyDescent="0.2">
      <c r="A3" s="53" t="str">
        <f>'Table 1b'!A3</f>
        <v>Quarter End Date:  9/30/2020</v>
      </c>
      <c r="B3" s="54"/>
      <c r="C3" s="119"/>
      <c r="D3" s="87"/>
      <c r="E3" s="87"/>
      <c r="F3" s="87"/>
      <c r="G3" s="87"/>
      <c r="H3" s="87"/>
      <c r="I3" s="87"/>
      <c r="J3" s="54"/>
    </row>
    <row r="4" spans="1:11" s="5" customFormat="1" ht="15" customHeight="1" x14ac:dyDescent="0.2">
      <c r="A4" s="149"/>
      <c r="B4" s="149"/>
      <c r="C4" s="149"/>
      <c r="D4" s="149"/>
      <c r="E4" s="149"/>
      <c r="F4" s="149"/>
      <c r="G4" s="149"/>
      <c r="H4" s="149"/>
      <c r="I4" s="149"/>
      <c r="J4" s="149"/>
    </row>
    <row r="5" spans="1:11" ht="17.25" customHeight="1" x14ac:dyDescent="0.2">
      <c r="A5" s="67"/>
      <c r="B5" s="68"/>
      <c r="C5" s="120"/>
      <c r="D5" s="68"/>
      <c r="E5" s="69"/>
      <c r="F5" s="107"/>
      <c r="G5" s="151" t="s">
        <v>89</v>
      </c>
      <c r="H5" s="151"/>
      <c r="I5" s="151"/>
      <c r="J5" s="151"/>
    </row>
    <row r="6" spans="1:11" s="56" customFormat="1" ht="38.25" x14ac:dyDescent="0.25">
      <c r="A6" s="32" t="s">
        <v>90</v>
      </c>
      <c r="B6" s="70" t="s">
        <v>112</v>
      </c>
      <c r="C6" s="121" t="s">
        <v>91</v>
      </c>
      <c r="D6" s="70" t="s">
        <v>92</v>
      </c>
      <c r="E6" s="70" t="s">
        <v>113</v>
      </c>
      <c r="F6" s="108"/>
      <c r="G6" s="70" t="s">
        <v>93</v>
      </c>
      <c r="H6" s="70" t="s">
        <v>94</v>
      </c>
      <c r="I6" s="70" t="s">
        <v>95</v>
      </c>
      <c r="J6" s="70" t="s">
        <v>14</v>
      </c>
    </row>
    <row r="7" spans="1:11" x14ac:dyDescent="0.2">
      <c r="A7" s="37" t="s">
        <v>25</v>
      </c>
      <c r="B7" s="128">
        <f>SUM(D7:E7)</f>
        <v>34537564</v>
      </c>
      <c r="C7" s="129">
        <v>0.71440000000000003</v>
      </c>
      <c r="D7" s="95">
        <v>24673636</v>
      </c>
      <c r="E7" s="85">
        <f>J7</f>
        <v>9863928</v>
      </c>
      <c r="F7" s="109"/>
      <c r="G7" s="85">
        <v>6904750</v>
      </c>
      <c r="H7" s="85">
        <v>0</v>
      </c>
      <c r="I7" s="85">
        <v>2959178</v>
      </c>
      <c r="J7" s="95">
        <f>SUM(G7:I7)</f>
        <v>9863928</v>
      </c>
    </row>
    <row r="8" spans="1:11" x14ac:dyDescent="0.2">
      <c r="A8" s="37" t="s">
        <v>26</v>
      </c>
      <c r="B8" s="128">
        <f t="shared" ref="B8:B62" si="0">SUM(D8:E8)</f>
        <v>8631112</v>
      </c>
      <c r="C8" s="129">
        <v>0.5</v>
      </c>
      <c r="D8" s="95">
        <v>4315556</v>
      </c>
      <c r="E8" s="85">
        <f t="shared" ref="E8:E62" si="1">J8</f>
        <v>4315556</v>
      </c>
      <c r="F8" s="109"/>
      <c r="G8" s="85">
        <v>4315556</v>
      </c>
      <c r="H8" s="85">
        <v>0</v>
      </c>
      <c r="I8" s="85">
        <v>0</v>
      </c>
      <c r="J8" s="95">
        <f t="shared" ref="J8:J62" si="2">SUM(G8:I8)</f>
        <v>4315556</v>
      </c>
    </row>
    <row r="9" spans="1:11" x14ac:dyDescent="0.2">
      <c r="A9" s="37" t="s">
        <v>27</v>
      </c>
      <c r="B9" s="128">
        <f t="shared" si="0"/>
        <v>0</v>
      </c>
      <c r="C9" s="130"/>
      <c r="D9" s="95">
        <v>0</v>
      </c>
      <c r="E9" s="85">
        <f t="shared" si="1"/>
        <v>0</v>
      </c>
      <c r="F9" s="109"/>
      <c r="G9" s="85">
        <v>0</v>
      </c>
      <c r="H9" s="85">
        <v>0</v>
      </c>
      <c r="I9" s="85">
        <v>0</v>
      </c>
      <c r="J9" s="95">
        <f t="shared" si="2"/>
        <v>0</v>
      </c>
    </row>
    <row r="10" spans="1:11" x14ac:dyDescent="0.2">
      <c r="A10" s="37" t="s">
        <v>28</v>
      </c>
      <c r="B10" s="128">
        <f t="shared" si="0"/>
        <v>54556857.920000002</v>
      </c>
      <c r="C10" s="129">
        <v>0.69889999999999997</v>
      </c>
      <c r="D10" s="95">
        <v>38129788</v>
      </c>
      <c r="E10" s="85">
        <f t="shared" si="1"/>
        <v>16427069.92</v>
      </c>
      <c r="F10" s="109"/>
      <c r="G10" s="85">
        <v>16427069.92</v>
      </c>
      <c r="H10" s="85">
        <v>0</v>
      </c>
      <c r="I10" s="85">
        <v>0</v>
      </c>
      <c r="J10" s="95">
        <f t="shared" si="2"/>
        <v>16427069.92</v>
      </c>
      <c r="K10" s="5"/>
    </row>
    <row r="11" spans="1:11" x14ac:dyDescent="0.2">
      <c r="A11" s="37" t="s">
        <v>29</v>
      </c>
      <c r="B11" s="128">
        <f t="shared" si="0"/>
        <v>23415814</v>
      </c>
      <c r="C11" s="129">
        <v>0.7087</v>
      </c>
      <c r="D11" s="95">
        <v>16594787</v>
      </c>
      <c r="E11" s="85">
        <f t="shared" si="1"/>
        <v>6821027</v>
      </c>
      <c r="F11" s="109"/>
      <c r="G11" s="85">
        <v>4774719</v>
      </c>
      <c r="H11" s="85">
        <v>0</v>
      </c>
      <c r="I11" s="85">
        <v>2046308</v>
      </c>
      <c r="J11" s="95">
        <f t="shared" si="2"/>
        <v>6821027</v>
      </c>
    </row>
    <row r="12" spans="1:11" x14ac:dyDescent="0.2">
      <c r="A12" s="37" t="s">
        <v>30</v>
      </c>
      <c r="B12" s="128">
        <f t="shared" si="0"/>
        <v>430085687</v>
      </c>
      <c r="C12" s="129">
        <v>0.5</v>
      </c>
      <c r="D12" s="95">
        <v>215042844</v>
      </c>
      <c r="E12" s="85">
        <f t="shared" si="1"/>
        <v>215042843</v>
      </c>
      <c r="F12" s="109"/>
      <c r="G12" s="85">
        <v>215042843</v>
      </c>
      <c r="H12" s="85">
        <v>0</v>
      </c>
      <c r="I12" s="85">
        <v>0</v>
      </c>
      <c r="J12" s="95">
        <f t="shared" si="2"/>
        <v>215042843</v>
      </c>
      <c r="K12" s="66"/>
    </row>
    <row r="13" spans="1:11" x14ac:dyDescent="0.2">
      <c r="A13" s="37" t="s">
        <v>31</v>
      </c>
      <c r="B13" s="128">
        <f t="shared" si="0"/>
        <v>70702397</v>
      </c>
      <c r="C13" s="129">
        <v>0.5</v>
      </c>
      <c r="D13" s="95">
        <v>29731834</v>
      </c>
      <c r="E13" s="85">
        <f t="shared" si="1"/>
        <v>40970563</v>
      </c>
      <c r="F13" s="109"/>
      <c r="G13" s="85">
        <v>38643730</v>
      </c>
      <c r="H13" s="85">
        <v>2326833</v>
      </c>
      <c r="I13" s="85">
        <v>0</v>
      </c>
      <c r="J13" s="95">
        <f t="shared" si="2"/>
        <v>40970563</v>
      </c>
    </row>
    <row r="14" spans="1:11" x14ac:dyDescent="0.2">
      <c r="A14" s="37" t="s">
        <v>32</v>
      </c>
      <c r="B14" s="128">
        <f t="shared" si="0"/>
        <v>33236572</v>
      </c>
      <c r="C14" s="129">
        <v>0.5</v>
      </c>
      <c r="D14" s="95">
        <v>16618286</v>
      </c>
      <c r="E14" s="85">
        <f t="shared" si="1"/>
        <v>16618286</v>
      </c>
      <c r="F14" s="109"/>
      <c r="G14" s="85">
        <v>11632801</v>
      </c>
      <c r="H14" s="85">
        <v>0</v>
      </c>
      <c r="I14" s="85">
        <v>4985485</v>
      </c>
      <c r="J14" s="95">
        <f t="shared" si="2"/>
        <v>16618286</v>
      </c>
    </row>
    <row r="15" spans="1:11" x14ac:dyDescent="0.2">
      <c r="A15" s="37" t="s">
        <v>33</v>
      </c>
      <c r="B15" s="128">
        <f t="shared" si="0"/>
        <v>8195180</v>
      </c>
      <c r="C15" s="129">
        <v>0.56430000000000002</v>
      </c>
      <c r="D15" s="95">
        <v>4624540</v>
      </c>
      <c r="E15" s="85">
        <f t="shared" si="1"/>
        <v>3570640</v>
      </c>
      <c r="F15" s="109"/>
      <c r="G15" s="85">
        <v>3570640</v>
      </c>
      <c r="H15" s="85">
        <v>0</v>
      </c>
      <c r="I15" s="85">
        <v>0</v>
      </c>
      <c r="J15" s="95">
        <f t="shared" si="2"/>
        <v>3570640</v>
      </c>
    </row>
    <row r="16" spans="1:11" x14ac:dyDescent="0.2">
      <c r="A16" s="37" t="s">
        <v>34</v>
      </c>
      <c r="B16" s="128">
        <f t="shared" si="0"/>
        <v>4159418</v>
      </c>
      <c r="C16" s="129">
        <v>0.7</v>
      </c>
      <c r="D16" s="95">
        <v>2911593</v>
      </c>
      <c r="E16" s="85">
        <f t="shared" si="1"/>
        <v>1247825</v>
      </c>
      <c r="F16" s="109"/>
      <c r="G16" s="85">
        <v>1247825</v>
      </c>
      <c r="H16" s="85">
        <v>0</v>
      </c>
      <c r="I16" s="85">
        <v>0</v>
      </c>
      <c r="J16" s="95">
        <f t="shared" si="2"/>
        <v>1247825</v>
      </c>
    </row>
    <row r="17" spans="1:10" x14ac:dyDescent="0.2">
      <c r="A17" s="37" t="s">
        <v>116</v>
      </c>
      <c r="B17" s="128">
        <f t="shared" si="0"/>
        <v>154702510</v>
      </c>
      <c r="C17" s="129">
        <v>0.6179</v>
      </c>
      <c r="D17" s="95">
        <v>95590681</v>
      </c>
      <c r="E17" s="85">
        <f t="shared" si="1"/>
        <v>59111829</v>
      </c>
      <c r="F17" s="109"/>
      <c r="G17" s="85">
        <v>36198883.840000004</v>
      </c>
      <c r="H17" s="85">
        <v>5179397.16</v>
      </c>
      <c r="I17" s="85">
        <v>17733548</v>
      </c>
      <c r="J17" s="95">
        <f t="shared" si="2"/>
        <v>59111829</v>
      </c>
    </row>
    <row r="18" spans="1:10" x14ac:dyDescent="0.2">
      <c r="A18" s="37" t="s">
        <v>36</v>
      </c>
      <c r="B18" s="128">
        <f t="shared" si="0"/>
        <v>85619610</v>
      </c>
      <c r="C18" s="129">
        <v>0.68500000000000005</v>
      </c>
      <c r="D18" s="95">
        <v>58649433</v>
      </c>
      <c r="E18" s="85">
        <f t="shared" si="1"/>
        <v>26970177</v>
      </c>
      <c r="F18" s="109"/>
      <c r="G18" s="85">
        <v>26970177</v>
      </c>
      <c r="H18" s="85">
        <v>0</v>
      </c>
      <c r="I18" s="85">
        <v>0</v>
      </c>
      <c r="J18" s="95">
        <f>SUM(G18:I18)</f>
        <v>26970177</v>
      </c>
    </row>
    <row r="19" spans="1:10" x14ac:dyDescent="0.2">
      <c r="A19" s="37" t="s">
        <v>37</v>
      </c>
      <c r="B19" s="128">
        <f t="shared" si="0"/>
        <v>0</v>
      </c>
      <c r="C19" s="130"/>
      <c r="D19" s="95">
        <v>0</v>
      </c>
      <c r="E19" s="85">
        <f t="shared" si="1"/>
        <v>0</v>
      </c>
      <c r="F19" s="109"/>
      <c r="G19" s="85">
        <v>0</v>
      </c>
      <c r="H19" s="85">
        <v>0</v>
      </c>
      <c r="I19" s="85">
        <v>0</v>
      </c>
      <c r="J19" s="95">
        <f t="shared" si="2"/>
        <v>0</v>
      </c>
    </row>
    <row r="20" spans="1:10" x14ac:dyDescent="0.2">
      <c r="A20" s="37" t="s">
        <v>38</v>
      </c>
      <c r="B20" s="128">
        <f t="shared" si="0"/>
        <v>13247762</v>
      </c>
      <c r="C20" s="129">
        <v>0.54779999999999995</v>
      </c>
      <c r="D20" s="95">
        <v>7257124</v>
      </c>
      <c r="E20" s="85">
        <f t="shared" si="1"/>
        <v>5990638</v>
      </c>
      <c r="F20" s="109"/>
      <c r="G20" s="85">
        <v>5990638</v>
      </c>
      <c r="H20" s="85">
        <v>0</v>
      </c>
      <c r="I20" s="85">
        <v>0</v>
      </c>
      <c r="J20" s="95">
        <f t="shared" si="2"/>
        <v>5990638</v>
      </c>
    </row>
    <row r="21" spans="1:10" x14ac:dyDescent="0.2">
      <c r="A21" s="37" t="s">
        <v>39</v>
      </c>
      <c r="B21" s="128">
        <f t="shared" si="0"/>
        <v>10415819</v>
      </c>
      <c r="C21" s="129">
        <v>0.7117</v>
      </c>
      <c r="D21" s="95">
        <v>7412938</v>
      </c>
      <c r="E21" s="85">
        <f t="shared" si="1"/>
        <v>3002881</v>
      </c>
      <c r="F21" s="109"/>
      <c r="G21" s="85">
        <v>3002881</v>
      </c>
      <c r="H21" s="85">
        <v>0</v>
      </c>
      <c r="I21" s="85">
        <v>0</v>
      </c>
      <c r="J21" s="95">
        <f t="shared" si="2"/>
        <v>3002881</v>
      </c>
    </row>
    <row r="22" spans="1:10" x14ac:dyDescent="0.2">
      <c r="A22" s="37" t="s">
        <v>40</v>
      </c>
      <c r="B22" s="128">
        <f t="shared" si="0"/>
        <v>130722687</v>
      </c>
      <c r="C22" s="129">
        <v>0.50739999999999996</v>
      </c>
      <c r="D22" s="95">
        <v>66328691</v>
      </c>
      <c r="E22" s="85">
        <f t="shared" si="1"/>
        <v>64393996</v>
      </c>
      <c r="F22" s="109"/>
      <c r="G22" s="85">
        <v>64393996</v>
      </c>
      <c r="H22" s="85">
        <v>0</v>
      </c>
      <c r="I22" s="85">
        <v>0</v>
      </c>
      <c r="J22" s="95">
        <f t="shared" si="2"/>
        <v>64393996</v>
      </c>
    </row>
    <row r="23" spans="1:10" x14ac:dyDescent="0.2">
      <c r="A23" s="37" t="s">
        <v>41</v>
      </c>
      <c r="B23" s="128">
        <f t="shared" si="0"/>
        <v>56155441.379999995</v>
      </c>
      <c r="C23" s="129">
        <v>0.65590000000000004</v>
      </c>
      <c r="D23" s="95">
        <v>36832354</v>
      </c>
      <c r="E23" s="85">
        <f t="shared" si="1"/>
        <v>19323087.379999999</v>
      </c>
      <c r="F23" s="109"/>
      <c r="G23" s="85">
        <v>16360077.85</v>
      </c>
      <c r="H23" s="85">
        <v>0</v>
      </c>
      <c r="I23" s="85">
        <v>2963009.53</v>
      </c>
      <c r="J23" s="95">
        <f t="shared" si="2"/>
        <v>19323087.379999999</v>
      </c>
    </row>
    <row r="24" spans="1:10" x14ac:dyDescent="0.2">
      <c r="A24" s="40" t="s">
        <v>42</v>
      </c>
      <c r="B24" s="128">
        <f t="shared" si="0"/>
        <v>29372641</v>
      </c>
      <c r="C24" s="129">
        <v>0.58479999999999999</v>
      </c>
      <c r="D24" s="95">
        <v>17177120</v>
      </c>
      <c r="E24" s="85">
        <f t="shared" si="1"/>
        <v>12195521</v>
      </c>
      <c r="F24" s="110"/>
      <c r="G24" s="85">
        <v>12195521</v>
      </c>
      <c r="H24" s="85">
        <v>0</v>
      </c>
      <c r="I24" s="85">
        <v>0</v>
      </c>
      <c r="J24" s="95">
        <f t="shared" si="2"/>
        <v>12195521</v>
      </c>
    </row>
    <row r="25" spans="1:10" x14ac:dyDescent="0.2">
      <c r="A25" s="37" t="s">
        <v>43</v>
      </c>
      <c r="B25" s="128">
        <f t="shared" si="0"/>
        <v>19422261</v>
      </c>
      <c r="C25" s="129">
        <v>0.5474</v>
      </c>
      <c r="D25" s="95">
        <v>10631746</v>
      </c>
      <c r="E25" s="85">
        <f t="shared" si="1"/>
        <v>8790515</v>
      </c>
      <c r="F25" s="109"/>
      <c r="G25" s="85">
        <v>8790515</v>
      </c>
      <c r="H25" s="85">
        <v>0</v>
      </c>
      <c r="I25" s="85">
        <v>0</v>
      </c>
      <c r="J25" s="95">
        <f t="shared" si="2"/>
        <v>8790515</v>
      </c>
    </row>
    <row r="26" spans="1:10" x14ac:dyDescent="0.2">
      <c r="A26" s="40" t="s">
        <v>44</v>
      </c>
      <c r="B26" s="128">
        <f t="shared" si="0"/>
        <v>33418061</v>
      </c>
      <c r="C26" s="129">
        <v>0.7117</v>
      </c>
      <c r="D26" s="95">
        <v>23783634</v>
      </c>
      <c r="E26" s="85">
        <f t="shared" si="1"/>
        <v>9634427</v>
      </c>
      <c r="F26" s="109"/>
      <c r="G26" s="85">
        <v>9634427</v>
      </c>
      <c r="H26" s="85">
        <v>0</v>
      </c>
      <c r="I26" s="85">
        <v>0</v>
      </c>
      <c r="J26" s="95">
        <f t="shared" si="2"/>
        <v>9634427</v>
      </c>
    </row>
    <row r="27" spans="1:10" x14ac:dyDescent="0.2">
      <c r="A27" s="37" t="s">
        <v>45</v>
      </c>
      <c r="B27" s="128">
        <f t="shared" si="0"/>
        <v>45601801</v>
      </c>
      <c r="C27" s="129">
        <v>0.63690000000000002</v>
      </c>
      <c r="D27" s="95">
        <v>26403393</v>
      </c>
      <c r="E27" s="85">
        <f t="shared" si="1"/>
        <v>19198408</v>
      </c>
      <c r="F27" s="109"/>
      <c r="G27" s="85">
        <v>14492786</v>
      </c>
      <c r="H27" s="85">
        <v>0</v>
      </c>
      <c r="I27" s="85">
        <v>4705622</v>
      </c>
      <c r="J27" s="95">
        <f t="shared" si="2"/>
        <v>19198408</v>
      </c>
    </row>
    <row r="28" spans="1:10" x14ac:dyDescent="0.2">
      <c r="A28" s="37" t="s">
        <v>46</v>
      </c>
      <c r="B28" s="128">
        <f t="shared" si="0"/>
        <v>8757058</v>
      </c>
      <c r="C28" s="129">
        <v>0.64339999999999997</v>
      </c>
      <c r="D28" s="95">
        <v>5634291</v>
      </c>
      <c r="E28" s="85">
        <f t="shared" si="1"/>
        <v>3122767</v>
      </c>
      <c r="F28" s="109"/>
      <c r="G28" s="85">
        <v>3122767</v>
      </c>
      <c r="H28" s="85">
        <v>0</v>
      </c>
      <c r="I28" s="85">
        <v>0</v>
      </c>
      <c r="J28" s="95">
        <f t="shared" si="2"/>
        <v>3122767</v>
      </c>
    </row>
    <row r="29" spans="1:10" x14ac:dyDescent="0.2">
      <c r="A29" s="37" t="s">
        <v>47</v>
      </c>
      <c r="B29" s="128">
        <f t="shared" si="0"/>
        <v>60979270</v>
      </c>
      <c r="C29" s="129">
        <v>0.5</v>
      </c>
      <c r="D29" s="95">
        <v>30489635</v>
      </c>
      <c r="E29" s="85">
        <f t="shared" si="1"/>
        <v>30489635</v>
      </c>
      <c r="F29" s="109"/>
      <c r="G29" s="85">
        <v>27970107</v>
      </c>
      <c r="H29" s="85">
        <v>0</v>
      </c>
      <c r="I29" s="85">
        <v>2519528</v>
      </c>
      <c r="J29" s="95">
        <f t="shared" si="2"/>
        <v>30489635</v>
      </c>
    </row>
    <row r="30" spans="1:10" x14ac:dyDescent="0.2">
      <c r="A30" s="37" t="s">
        <v>48</v>
      </c>
      <c r="B30" s="128">
        <f t="shared" si="0"/>
        <v>63932510</v>
      </c>
      <c r="C30" s="129">
        <v>0.5</v>
      </c>
      <c r="D30" s="95">
        <v>31966255</v>
      </c>
      <c r="E30" s="85">
        <f t="shared" si="1"/>
        <v>31966255</v>
      </c>
      <c r="F30" s="109"/>
      <c r="G30" s="85">
        <v>31966255</v>
      </c>
      <c r="H30" s="85">
        <v>0</v>
      </c>
      <c r="I30" s="85">
        <v>0</v>
      </c>
      <c r="J30" s="95">
        <f t="shared" si="2"/>
        <v>31966255</v>
      </c>
    </row>
    <row r="31" spans="1:10" x14ac:dyDescent="0.2">
      <c r="A31" s="37" t="s">
        <v>49</v>
      </c>
      <c r="B31" s="128">
        <f t="shared" si="0"/>
        <v>75214831</v>
      </c>
      <c r="C31" s="129">
        <v>0.64780000000000004</v>
      </c>
      <c r="D31" s="95">
        <v>48724167</v>
      </c>
      <c r="E31" s="85">
        <f t="shared" si="1"/>
        <v>26490664</v>
      </c>
      <c r="F31" s="109"/>
      <c r="G31" s="85">
        <v>19900609</v>
      </c>
      <c r="H31" s="85">
        <v>0</v>
      </c>
      <c r="I31" s="85">
        <v>6590055</v>
      </c>
      <c r="J31" s="95">
        <f t="shared" si="2"/>
        <v>26490664</v>
      </c>
    </row>
    <row r="32" spans="1:10" x14ac:dyDescent="0.2">
      <c r="A32" s="37" t="s">
        <v>50</v>
      </c>
      <c r="B32" s="128">
        <f t="shared" si="0"/>
        <v>60500658</v>
      </c>
      <c r="C32" s="129">
        <v>0.5</v>
      </c>
      <c r="D32" s="95">
        <v>30250329</v>
      </c>
      <c r="E32" s="85">
        <f t="shared" si="1"/>
        <v>30250329</v>
      </c>
      <c r="F32" s="109"/>
      <c r="G32" s="85">
        <v>30250329</v>
      </c>
      <c r="H32" s="85">
        <v>0</v>
      </c>
      <c r="I32" s="85">
        <v>0</v>
      </c>
      <c r="J32" s="95">
        <f t="shared" si="2"/>
        <v>30250329</v>
      </c>
    </row>
    <row r="33" spans="1:16" x14ac:dyDescent="0.2">
      <c r="A33" s="37" t="s">
        <v>51</v>
      </c>
      <c r="B33" s="128">
        <f t="shared" si="0"/>
        <v>21707219</v>
      </c>
      <c r="C33" s="129">
        <v>0.75649999999999995</v>
      </c>
      <c r="D33" s="95">
        <v>16421511</v>
      </c>
      <c r="E33" s="85">
        <f t="shared" si="1"/>
        <v>5285708</v>
      </c>
      <c r="F33" s="109"/>
      <c r="G33" s="85">
        <v>5285708</v>
      </c>
      <c r="H33" s="85">
        <v>0</v>
      </c>
      <c r="I33" s="85">
        <v>0</v>
      </c>
      <c r="J33" s="95">
        <f t="shared" si="2"/>
        <v>5285708</v>
      </c>
    </row>
    <row r="34" spans="1:16" x14ac:dyDescent="0.2">
      <c r="A34" s="37" t="s">
        <v>52</v>
      </c>
      <c r="B34" s="128">
        <f t="shared" si="0"/>
        <v>50471192</v>
      </c>
      <c r="C34" s="129">
        <v>0.64610000000000001</v>
      </c>
      <c r="D34" s="95">
        <v>32609437</v>
      </c>
      <c r="E34" s="85">
        <f t="shared" si="1"/>
        <v>17861755</v>
      </c>
      <c r="F34" s="109"/>
      <c r="G34" s="85">
        <v>17861755</v>
      </c>
      <c r="H34" s="85">
        <v>0</v>
      </c>
      <c r="I34" s="85">
        <v>0</v>
      </c>
      <c r="J34" s="95">
        <f t="shared" si="2"/>
        <v>17861755</v>
      </c>
    </row>
    <row r="35" spans="1:16" x14ac:dyDescent="0.2">
      <c r="A35" s="37" t="s">
        <v>53</v>
      </c>
      <c r="B35" s="128">
        <f t="shared" si="0"/>
        <v>8195480</v>
      </c>
      <c r="C35" s="129">
        <v>0.65380000000000005</v>
      </c>
      <c r="D35" s="95">
        <v>5358205</v>
      </c>
      <c r="E35" s="85">
        <f t="shared" si="1"/>
        <v>2837275</v>
      </c>
      <c r="F35" s="109"/>
      <c r="G35" s="85">
        <v>2837275</v>
      </c>
      <c r="H35" s="85">
        <v>0</v>
      </c>
      <c r="I35" s="85">
        <v>0</v>
      </c>
      <c r="J35" s="95">
        <f t="shared" si="2"/>
        <v>2837275</v>
      </c>
    </row>
    <row r="36" spans="1:16" x14ac:dyDescent="0.2">
      <c r="A36" s="37" t="s">
        <v>54</v>
      </c>
      <c r="B36" s="128">
        <f t="shared" si="0"/>
        <v>20572040</v>
      </c>
      <c r="C36" s="129">
        <v>0.52549999999999997</v>
      </c>
      <c r="D36" s="95">
        <v>10810607</v>
      </c>
      <c r="E36" s="85">
        <f t="shared" si="1"/>
        <v>9761433</v>
      </c>
      <c r="F36" s="109"/>
      <c r="G36" s="85">
        <v>9761433</v>
      </c>
      <c r="H36" s="85">
        <v>0</v>
      </c>
      <c r="I36" s="85">
        <v>0</v>
      </c>
      <c r="J36" s="95">
        <f t="shared" si="2"/>
        <v>9761433</v>
      </c>
    </row>
    <row r="37" spans="1:16" s="5" customFormat="1" x14ac:dyDescent="0.2">
      <c r="A37" s="40" t="s">
        <v>55</v>
      </c>
      <c r="B37" s="128">
        <f t="shared" si="0"/>
        <v>23112569</v>
      </c>
      <c r="C37" s="129">
        <v>0.65749999999999997</v>
      </c>
      <c r="D37" s="95">
        <v>15196514</v>
      </c>
      <c r="E37" s="85">
        <f t="shared" si="1"/>
        <v>7916055</v>
      </c>
      <c r="F37" s="109"/>
      <c r="G37" s="85">
        <v>0</v>
      </c>
      <c r="H37" s="85">
        <v>7916055</v>
      </c>
      <c r="I37" s="85">
        <v>0</v>
      </c>
      <c r="J37" s="95">
        <f t="shared" si="2"/>
        <v>7916055</v>
      </c>
      <c r="K37" s="28"/>
    </row>
    <row r="38" spans="1:16" x14ac:dyDescent="0.2">
      <c r="A38" s="37" t="s">
        <v>56</v>
      </c>
      <c r="B38" s="128">
        <f t="shared" si="0"/>
        <v>11458328</v>
      </c>
      <c r="C38" s="129">
        <v>0.5</v>
      </c>
      <c r="D38" s="95">
        <v>5729164</v>
      </c>
      <c r="E38" s="85">
        <f t="shared" si="1"/>
        <v>5729164</v>
      </c>
      <c r="F38" s="109"/>
      <c r="G38" s="85">
        <v>5729164</v>
      </c>
      <c r="H38" s="85">
        <v>0</v>
      </c>
      <c r="I38" s="85">
        <v>0</v>
      </c>
      <c r="J38" s="95">
        <f t="shared" si="2"/>
        <v>5729164</v>
      </c>
    </row>
    <row r="39" spans="1:16" x14ac:dyDescent="0.2">
      <c r="A39" s="114" t="s">
        <v>57</v>
      </c>
      <c r="B39" s="128">
        <f t="shared" si="0"/>
        <v>92712784</v>
      </c>
      <c r="C39" s="129">
        <v>0.5</v>
      </c>
      <c r="D39" s="95">
        <v>46356392</v>
      </c>
      <c r="E39" s="85">
        <f t="shared" si="1"/>
        <v>46356392</v>
      </c>
      <c r="F39" s="109"/>
      <c r="G39" s="85">
        <v>46356392</v>
      </c>
      <c r="H39" s="85">
        <v>0</v>
      </c>
      <c r="I39" s="85">
        <v>0</v>
      </c>
      <c r="J39" s="95">
        <f t="shared" si="2"/>
        <v>46356392</v>
      </c>
    </row>
    <row r="40" spans="1:16" x14ac:dyDescent="0.2">
      <c r="A40" s="114" t="s">
        <v>58</v>
      </c>
      <c r="B40" s="128">
        <f t="shared" si="0"/>
        <v>16268340</v>
      </c>
      <c r="C40" s="129">
        <v>0.72160000000000002</v>
      </c>
      <c r="D40" s="95">
        <v>11739234</v>
      </c>
      <c r="E40" s="85">
        <f t="shared" si="1"/>
        <v>4529106</v>
      </c>
      <c r="F40" s="109"/>
      <c r="G40" s="85">
        <v>4529106</v>
      </c>
      <c r="H40" s="85">
        <v>0</v>
      </c>
      <c r="I40" s="85">
        <v>0</v>
      </c>
      <c r="J40" s="95">
        <f t="shared" si="2"/>
        <v>4529106</v>
      </c>
    </row>
    <row r="41" spans="1:16" x14ac:dyDescent="0.2">
      <c r="A41" s="114" t="s">
        <v>117</v>
      </c>
      <c r="B41" s="128">
        <f t="shared" si="0"/>
        <v>197416292</v>
      </c>
      <c r="C41" s="129">
        <v>0.5</v>
      </c>
      <c r="D41" s="95">
        <v>98708146</v>
      </c>
      <c r="E41" s="85">
        <f t="shared" si="1"/>
        <v>98708146</v>
      </c>
      <c r="F41" s="109"/>
      <c r="G41" s="85">
        <v>98708146</v>
      </c>
      <c r="H41" s="85">
        <v>0</v>
      </c>
      <c r="I41" s="85">
        <v>0</v>
      </c>
      <c r="J41" s="95">
        <f t="shared" si="2"/>
        <v>98708146</v>
      </c>
    </row>
    <row r="42" spans="1:16" x14ac:dyDescent="0.2">
      <c r="A42" s="114" t="s">
        <v>60</v>
      </c>
      <c r="B42" s="128">
        <f t="shared" si="0"/>
        <v>79238052</v>
      </c>
      <c r="C42" s="129">
        <v>0.67610000000000003</v>
      </c>
      <c r="D42" s="95">
        <v>53572847</v>
      </c>
      <c r="E42" s="85">
        <f t="shared" si="1"/>
        <v>25665205</v>
      </c>
      <c r="F42" s="109"/>
      <c r="G42" s="85">
        <v>18255048</v>
      </c>
      <c r="H42" s="85">
        <v>0</v>
      </c>
      <c r="I42" s="85">
        <v>7410157</v>
      </c>
      <c r="J42" s="95">
        <f t="shared" si="2"/>
        <v>25665205</v>
      </c>
    </row>
    <row r="43" spans="1:16" x14ac:dyDescent="0.2">
      <c r="A43" s="114" t="s">
        <v>61</v>
      </c>
      <c r="B43" s="128">
        <f t="shared" si="0"/>
        <v>8541334</v>
      </c>
      <c r="C43" s="129">
        <v>0.5</v>
      </c>
      <c r="D43" s="95">
        <v>4270667</v>
      </c>
      <c r="E43" s="85">
        <f t="shared" si="1"/>
        <v>4270667</v>
      </c>
      <c r="F43" s="109"/>
      <c r="G43" s="85">
        <v>4270667</v>
      </c>
      <c r="H43" s="85">
        <v>0</v>
      </c>
      <c r="I43" s="85">
        <v>0</v>
      </c>
      <c r="J43" s="95">
        <f t="shared" si="2"/>
        <v>4270667</v>
      </c>
    </row>
    <row r="44" spans="1:16" x14ac:dyDescent="0.2">
      <c r="A44" s="115" t="s">
        <v>118</v>
      </c>
      <c r="B44" s="128">
        <f t="shared" si="0"/>
        <v>0</v>
      </c>
      <c r="C44" s="130"/>
      <c r="D44" s="95">
        <v>0</v>
      </c>
      <c r="E44" s="85">
        <f t="shared" si="1"/>
        <v>0</v>
      </c>
      <c r="F44" s="109"/>
      <c r="G44" s="85">
        <v>0</v>
      </c>
      <c r="H44" s="85">
        <v>0</v>
      </c>
      <c r="I44" s="85">
        <v>0</v>
      </c>
      <c r="J44" s="95">
        <f t="shared" si="2"/>
        <v>0</v>
      </c>
    </row>
    <row r="45" spans="1:16" x14ac:dyDescent="0.2">
      <c r="A45" s="114" t="s">
        <v>62</v>
      </c>
      <c r="B45" s="128">
        <f t="shared" si="0"/>
        <v>96955959</v>
      </c>
      <c r="C45" s="129">
        <v>0.62780000000000002</v>
      </c>
      <c r="D45" s="95">
        <v>60868951</v>
      </c>
      <c r="E45" s="85">
        <f t="shared" si="1"/>
        <v>36087008</v>
      </c>
      <c r="F45" s="109"/>
      <c r="G45" s="85">
        <v>36087008</v>
      </c>
      <c r="H45" s="85">
        <v>0</v>
      </c>
      <c r="I45" s="85">
        <v>0</v>
      </c>
      <c r="J45" s="95">
        <f t="shared" si="2"/>
        <v>36087008</v>
      </c>
    </row>
    <row r="46" spans="1:16" x14ac:dyDescent="0.2">
      <c r="A46" s="114" t="s">
        <v>140</v>
      </c>
      <c r="B46" s="128">
        <f>SUM(D46:E46)</f>
        <v>38456024</v>
      </c>
      <c r="C46" s="129">
        <v>0.5857</v>
      </c>
      <c r="D46" s="95">
        <v>22879988</v>
      </c>
      <c r="E46" s="85">
        <f t="shared" si="1"/>
        <v>15576036</v>
      </c>
      <c r="F46" s="109"/>
      <c r="G46" s="85">
        <v>10903225</v>
      </c>
      <c r="H46" s="85">
        <v>0</v>
      </c>
      <c r="I46" s="85">
        <v>4672811</v>
      </c>
      <c r="J46" s="95">
        <f t="shared" si="2"/>
        <v>15576036</v>
      </c>
      <c r="P46" s="64"/>
    </row>
    <row r="47" spans="1:16" x14ac:dyDescent="0.2">
      <c r="A47" s="114" t="s">
        <v>141</v>
      </c>
      <c r="B47" s="128">
        <f t="shared" si="0"/>
        <v>31817741</v>
      </c>
      <c r="C47" s="129">
        <v>0.63619999999999999</v>
      </c>
      <c r="D47" s="95">
        <v>19663005</v>
      </c>
      <c r="E47" s="85">
        <f t="shared" si="1"/>
        <v>12154736</v>
      </c>
      <c r="F47" s="109"/>
      <c r="G47" s="85">
        <v>8508316</v>
      </c>
      <c r="H47" s="85">
        <v>0</v>
      </c>
      <c r="I47" s="85">
        <v>3646420</v>
      </c>
      <c r="J47" s="95">
        <f t="shared" si="2"/>
        <v>12154736</v>
      </c>
    </row>
    <row r="48" spans="1:16" x14ac:dyDescent="0.2">
      <c r="A48" s="37" t="s">
        <v>65</v>
      </c>
      <c r="B48" s="128">
        <f t="shared" si="0"/>
        <v>120311649</v>
      </c>
      <c r="C48" s="129">
        <v>0.51819999999999999</v>
      </c>
      <c r="D48" s="95">
        <v>62345496</v>
      </c>
      <c r="E48" s="85">
        <f t="shared" si="1"/>
        <v>57966153</v>
      </c>
      <c r="F48" s="109"/>
      <c r="G48" s="85">
        <v>57966153</v>
      </c>
      <c r="H48" s="85">
        <v>0</v>
      </c>
      <c r="I48" s="85">
        <v>0</v>
      </c>
      <c r="J48" s="95">
        <f t="shared" si="2"/>
        <v>57966153</v>
      </c>
    </row>
    <row r="49" spans="1:10" x14ac:dyDescent="0.2">
      <c r="A49" s="37" t="s">
        <v>66</v>
      </c>
      <c r="B49" s="128">
        <f t="shared" si="0"/>
        <v>0</v>
      </c>
      <c r="C49" s="129">
        <v>0.55000000000000004</v>
      </c>
      <c r="D49" s="95">
        <v>0</v>
      </c>
      <c r="E49" s="85">
        <f t="shared" si="1"/>
        <v>0</v>
      </c>
      <c r="F49" s="109"/>
      <c r="G49" s="85">
        <v>0</v>
      </c>
      <c r="H49" s="85">
        <v>0</v>
      </c>
      <c r="I49" s="85">
        <v>0</v>
      </c>
      <c r="J49" s="95">
        <f t="shared" si="2"/>
        <v>0</v>
      </c>
    </row>
    <row r="50" spans="1:10" x14ac:dyDescent="0.2">
      <c r="A50" s="37" t="s">
        <v>67</v>
      </c>
      <c r="B50" s="128">
        <f t="shared" si="0"/>
        <v>9073753</v>
      </c>
      <c r="C50" s="129">
        <v>0.51449999999999996</v>
      </c>
      <c r="D50" s="95">
        <v>4668446</v>
      </c>
      <c r="E50" s="85">
        <f t="shared" si="1"/>
        <v>4405307</v>
      </c>
      <c r="F50" s="109"/>
      <c r="G50" s="85">
        <v>4405307</v>
      </c>
      <c r="H50" s="85">
        <v>0</v>
      </c>
      <c r="I50" s="85">
        <v>0</v>
      </c>
      <c r="J50" s="95">
        <f t="shared" si="2"/>
        <v>4405307</v>
      </c>
    </row>
    <row r="51" spans="1:10" x14ac:dyDescent="0.2">
      <c r="A51" s="37" t="s">
        <v>68</v>
      </c>
      <c r="B51" s="128">
        <f t="shared" si="0"/>
        <v>34471246</v>
      </c>
      <c r="C51" s="129">
        <v>0.71579999999999999</v>
      </c>
      <c r="D51" s="95">
        <v>24674518</v>
      </c>
      <c r="E51" s="85">
        <f t="shared" si="1"/>
        <v>9796728</v>
      </c>
      <c r="F51" s="109"/>
      <c r="G51" s="85">
        <v>6857710</v>
      </c>
      <c r="H51" s="85">
        <v>0</v>
      </c>
      <c r="I51" s="85">
        <v>2939018</v>
      </c>
      <c r="J51" s="95">
        <f t="shared" si="2"/>
        <v>9796728</v>
      </c>
    </row>
    <row r="52" spans="1:10" x14ac:dyDescent="0.2">
      <c r="A52" s="37" t="s">
        <v>69</v>
      </c>
      <c r="B52" s="128">
        <f t="shared" si="0"/>
        <v>9243988.0800000001</v>
      </c>
      <c r="C52" s="129">
        <v>0.5534</v>
      </c>
      <c r="D52" s="95">
        <v>5115623</v>
      </c>
      <c r="E52" s="85">
        <f t="shared" si="1"/>
        <v>4128365.08</v>
      </c>
      <c r="F52" s="109"/>
      <c r="G52" s="85">
        <v>4128365.08</v>
      </c>
      <c r="H52" s="85">
        <v>0</v>
      </c>
      <c r="I52" s="85">
        <v>0</v>
      </c>
      <c r="J52" s="95">
        <f t="shared" si="2"/>
        <v>4128365.08</v>
      </c>
    </row>
    <row r="53" spans="1:10" x14ac:dyDescent="0.2">
      <c r="A53" s="37" t="s">
        <v>142</v>
      </c>
      <c r="B53" s="128">
        <f t="shared" si="0"/>
        <v>0</v>
      </c>
      <c r="C53" s="129">
        <v>0.65820000000000001</v>
      </c>
      <c r="D53" s="95">
        <v>0</v>
      </c>
      <c r="E53" s="85">
        <f t="shared" si="1"/>
        <v>0</v>
      </c>
      <c r="F53" s="109"/>
      <c r="G53" s="85">
        <v>0</v>
      </c>
      <c r="H53" s="85">
        <v>0</v>
      </c>
      <c r="I53" s="85">
        <v>0</v>
      </c>
      <c r="J53" s="95">
        <f t="shared" si="2"/>
        <v>0</v>
      </c>
    </row>
    <row r="54" spans="1:10" x14ac:dyDescent="0.2">
      <c r="A54" s="37" t="s">
        <v>71</v>
      </c>
      <c r="B54" s="128">
        <f t="shared" si="0"/>
        <v>300854232</v>
      </c>
      <c r="C54" s="129">
        <v>0.56879999999999997</v>
      </c>
      <c r="D54" s="95">
        <v>171125887</v>
      </c>
      <c r="E54" s="85">
        <f t="shared" si="1"/>
        <v>129728345</v>
      </c>
      <c r="F54" s="109"/>
      <c r="G54" s="85">
        <v>90632730</v>
      </c>
      <c r="H54" s="85">
        <v>177112</v>
      </c>
      <c r="I54" s="85">
        <v>38918503</v>
      </c>
      <c r="J54" s="95">
        <f t="shared" si="2"/>
        <v>129728345</v>
      </c>
    </row>
    <row r="55" spans="1:10" x14ac:dyDescent="0.2">
      <c r="A55" s="37" t="s">
        <v>72</v>
      </c>
      <c r="B55" s="128">
        <f t="shared" si="0"/>
        <v>31176243</v>
      </c>
      <c r="C55" s="129">
        <v>0.7026</v>
      </c>
      <c r="D55" s="95">
        <v>21904424</v>
      </c>
      <c r="E55" s="85">
        <f t="shared" si="1"/>
        <v>9271819</v>
      </c>
      <c r="F55" s="109"/>
      <c r="G55" s="85">
        <v>6490307</v>
      </c>
      <c r="H55" s="85">
        <v>0</v>
      </c>
      <c r="I55" s="85">
        <v>2781512</v>
      </c>
      <c r="J55" s="95">
        <f t="shared" si="2"/>
        <v>9271819</v>
      </c>
    </row>
    <row r="56" spans="1:10" x14ac:dyDescent="0.2">
      <c r="A56" s="37" t="s">
        <v>73</v>
      </c>
      <c r="B56" s="128">
        <f t="shared" si="0"/>
        <v>5103578</v>
      </c>
      <c r="C56" s="129">
        <v>0.53469999999999995</v>
      </c>
      <c r="D56" s="95">
        <v>2728883</v>
      </c>
      <c r="E56" s="85">
        <f t="shared" si="1"/>
        <v>2374695</v>
      </c>
      <c r="F56" s="109"/>
      <c r="G56" s="85">
        <v>2374695</v>
      </c>
      <c r="H56" s="85">
        <v>0</v>
      </c>
      <c r="I56" s="85">
        <v>0</v>
      </c>
      <c r="J56" s="95">
        <f t="shared" si="2"/>
        <v>2374695</v>
      </c>
    </row>
    <row r="57" spans="1:10" x14ac:dyDescent="0.2">
      <c r="A57" s="37" t="s">
        <v>74</v>
      </c>
      <c r="B57" s="128">
        <f t="shared" si="0"/>
        <v>0</v>
      </c>
      <c r="C57" s="130"/>
      <c r="D57" s="95">
        <v>0</v>
      </c>
      <c r="E57" s="85">
        <f t="shared" si="1"/>
        <v>0</v>
      </c>
      <c r="F57" s="109"/>
      <c r="G57" s="85">
        <v>0</v>
      </c>
      <c r="H57" s="85">
        <v>0</v>
      </c>
      <c r="I57" s="85">
        <v>0</v>
      </c>
      <c r="J57" s="95">
        <f t="shared" si="2"/>
        <v>0</v>
      </c>
    </row>
    <row r="58" spans="1:10" x14ac:dyDescent="0.2">
      <c r="A58" s="37" t="s">
        <v>75</v>
      </c>
      <c r="B58" s="128">
        <f t="shared" si="0"/>
        <v>84885128</v>
      </c>
      <c r="C58" s="129">
        <v>0.5</v>
      </c>
      <c r="D58" s="95">
        <v>42442564</v>
      </c>
      <c r="E58" s="85">
        <f t="shared" si="1"/>
        <v>42442564</v>
      </c>
      <c r="F58" s="109"/>
      <c r="G58" s="85">
        <v>29739476</v>
      </c>
      <c r="H58" s="85">
        <v>0</v>
      </c>
      <c r="I58" s="85">
        <v>12703088</v>
      </c>
      <c r="J58" s="95">
        <f t="shared" si="2"/>
        <v>42442564</v>
      </c>
    </row>
    <row r="59" spans="1:10" x14ac:dyDescent="0.2">
      <c r="A59" s="40" t="s">
        <v>139</v>
      </c>
      <c r="B59" s="128">
        <f t="shared" si="0"/>
        <v>52317843</v>
      </c>
      <c r="C59" s="129">
        <v>0.5</v>
      </c>
      <c r="D59" s="95">
        <v>26158921</v>
      </c>
      <c r="E59" s="85">
        <f t="shared" si="1"/>
        <v>26158922</v>
      </c>
      <c r="F59" s="109"/>
      <c r="G59" s="85">
        <v>18958283</v>
      </c>
      <c r="H59" s="85">
        <v>0</v>
      </c>
      <c r="I59" s="85">
        <v>7200639</v>
      </c>
      <c r="J59" s="95">
        <f t="shared" si="2"/>
        <v>26158922</v>
      </c>
    </row>
    <row r="60" spans="1:10" x14ac:dyDescent="0.2">
      <c r="A60" s="37" t="s">
        <v>77</v>
      </c>
      <c r="B60" s="128">
        <f t="shared" si="0"/>
        <v>12101857</v>
      </c>
      <c r="C60" s="129">
        <v>0.73240000000000005</v>
      </c>
      <c r="D60" s="95">
        <v>8863400</v>
      </c>
      <c r="E60" s="85">
        <f t="shared" si="1"/>
        <v>3238457</v>
      </c>
      <c r="F60" s="109"/>
      <c r="G60" s="85">
        <v>3238457</v>
      </c>
      <c r="H60" s="85">
        <v>0</v>
      </c>
      <c r="I60" s="85">
        <v>0</v>
      </c>
      <c r="J60" s="95">
        <f t="shared" si="2"/>
        <v>3238457</v>
      </c>
    </row>
    <row r="61" spans="1:10" x14ac:dyDescent="0.2">
      <c r="A61" s="37" t="s">
        <v>78</v>
      </c>
      <c r="B61" s="128">
        <f t="shared" si="0"/>
        <v>49385132</v>
      </c>
      <c r="C61" s="129">
        <v>0.5877</v>
      </c>
      <c r="D61" s="95">
        <v>29023642</v>
      </c>
      <c r="E61" s="85">
        <f t="shared" si="1"/>
        <v>20361490</v>
      </c>
      <c r="F61" s="109"/>
      <c r="G61" s="85">
        <v>14253043</v>
      </c>
      <c r="H61" s="85">
        <v>0</v>
      </c>
      <c r="I61" s="85">
        <v>6108447</v>
      </c>
      <c r="J61" s="95">
        <f t="shared" si="2"/>
        <v>20361490</v>
      </c>
    </row>
    <row r="62" spans="1:10" x14ac:dyDescent="0.2">
      <c r="A62" s="51" t="s">
        <v>79</v>
      </c>
      <c r="B62" s="128">
        <f t="shared" si="0"/>
        <v>6439390</v>
      </c>
      <c r="C62" s="129">
        <v>0.5</v>
      </c>
      <c r="D62" s="95">
        <v>3219694</v>
      </c>
      <c r="E62" s="85">
        <f t="shared" si="1"/>
        <v>3219696</v>
      </c>
      <c r="F62" s="111"/>
      <c r="G62" s="85">
        <v>3219696</v>
      </c>
      <c r="H62" s="85">
        <v>0</v>
      </c>
      <c r="I62" s="85">
        <v>0</v>
      </c>
      <c r="J62" s="95">
        <f t="shared" si="2"/>
        <v>3219696</v>
      </c>
    </row>
    <row r="63" spans="1:10" x14ac:dyDescent="0.2">
      <c r="A63" s="59"/>
      <c r="B63" s="71"/>
      <c r="C63" s="122"/>
      <c r="D63" s="71"/>
      <c r="E63" s="71"/>
      <c r="F63" s="88"/>
      <c r="G63" s="71"/>
      <c r="H63" s="71"/>
      <c r="I63" s="71"/>
      <c r="J63" s="71"/>
    </row>
    <row r="64" spans="1:10" x14ac:dyDescent="0.2">
      <c r="A64" s="61" t="s">
        <v>96</v>
      </c>
      <c r="B64" s="72">
        <f>SUM(B7:B62)</f>
        <v>2927870915.3800001</v>
      </c>
      <c r="C64" s="123"/>
      <c r="D64" s="72">
        <f>SUM(D7:D62)</f>
        <v>1656230821</v>
      </c>
      <c r="E64" s="72">
        <f t="shared" ref="E64:J64" si="3">SUM(E7:E62)</f>
        <v>1271640094.3800001</v>
      </c>
      <c r="F64" s="72"/>
      <c r="G64" s="72">
        <f t="shared" si="3"/>
        <v>1125157368.6900001</v>
      </c>
      <c r="H64" s="72">
        <f t="shared" si="3"/>
        <v>15599397.16</v>
      </c>
      <c r="I64" s="72">
        <f t="shared" si="3"/>
        <v>130883328.53</v>
      </c>
      <c r="J64" s="72">
        <f t="shared" si="3"/>
        <v>1271640094.3800001</v>
      </c>
    </row>
    <row r="65" spans="1:11" x14ac:dyDescent="0.2">
      <c r="B65" s="73"/>
      <c r="C65" s="124"/>
      <c r="D65" s="73"/>
      <c r="E65" s="73"/>
      <c r="F65" s="73"/>
      <c r="G65" s="73"/>
      <c r="H65" s="73"/>
      <c r="I65" s="73"/>
      <c r="J65" s="73"/>
    </row>
    <row r="66" spans="1:11" s="66" customFormat="1" x14ac:dyDescent="0.2">
      <c r="B66" s="65"/>
      <c r="C66" s="74"/>
      <c r="D66" s="65"/>
      <c r="E66" s="65"/>
      <c r="G66" s="65"/>
      <c r="H66" s="65"/>
      <c r="I66" s="65"/>
      <c r="J66" s="65"/>
      <c r="K66" s="28"/>
    </row>
    <row r="68" spans="1:11" x14ac:dyDescent="0.2">
      <c r="A68" s="59" t="s">
        <v>127</v>
      </c>
    </row>
    <row r="69" spans="1:11" x14ac:dyDescent="0.2">
      <c r="A69" s="59"/>
    </row>
    <row r="70" spans="1:11" x14ac:dyDescent="0.2">
      <c r="A70" s="5" t="s">
        <v>144</v>
      </c>
    </row>
    <row r="71" spans="1:11" x14ac:dyDescent="0.2">
      <c r="A71" s="5"/>
    </row>
    <row r="72" spans="1:11" x14ac:dyDescent="0.2">
      <c r="A72" s="59" t="s">
        <v>143</v>
      </c>
    </row>
  </sheetData>
  <mergeCells count="2">
    <mergeCell ref="A4:J4"/>
    <mergeCell ref="G5:J5"/>
  </mergeCells>
  <pageMargins left="0.32" right="0.45" top="0.56999999999999995" bottom="0.52" header="0.3" footer="0.3"/>
  <pageSetup scale="71" fitToHeight="0" orientation="portrait" r:id="rId1"/>
  <ignoredErrors>
    <ignoredError sqref="B7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M70"/>
  <sheetViews>
    <sheetView zoomScale="90" zoomScaleNormal="90" workbookViewId="0">
      <pane xSplit="1" ySplit="5" topLeftCell="B6" activePane="bottomRight" state="frozen"/>
      <selection activeCell="A3" sqref="A3"/>
      <selection pane="topRight" activeCell="A3" sqref="A3"/>
      <selection pane="bottomLeft" activeCell="A3" sqref="A3"/>
      <selection pane="bottomRight" activeCell="P18" sqref="P18"/>
    </sheetView>
  </sheetViews>
  <sheetFormatPr defaultRowHeight="12.75" x14ac:dyDescent="0.2"/>
  <cols>
    <col min="1" max="1" width="19.28515625" style="5" customWidth="1"/>
    <col min="2" max="2" width="12.7109375" style="5" customWidth="1"/>
    <col min="3" max="3" width="14.28515625" style="5" bestFit="1" customWidth="1"/>
    <col min="4" max="4" width="14.140625" style="5" customWidth="1"/>
    <col min="5" max="5" width="15.140625" style="5" customWidth="1"/>
    <col min="6" max="8" width="12.7109375" style="5" customWidth="1"/>
    <col min="9" max="11" width="14.140625" style="5" customWidth="1"/>
    <col min="12" max="12" width="12.7109375" style="5" customWidth="1"/>
    <col min="13" max="13" width="20.28515625" style="5" customWidth="1"/>
    <col min="14" max="254" width="9.140625" style="5"/>
    <col min="255" max="255" width="16.85546875" style="5" customWidth="1"/>
    <col min="256" max="260" width="12.7109375" style="5" customWidth="1"/>
    <col min="261" max="261" width="15.140625" style="5" customWidth="1"/>
    <col min="262" max="264" width="12.7109375" style="5" customWidth="1"/>
    <col min="265" max="267" width="14.140625" style="5" customWidth="1"/>
    <col min="268" max="268" width="12.7109375" style="5" customWidth="1"/>
    <col min="269" max="269" width="20.28515625" style="5" customWidth="1"/>
    <col min="270" max="510" width="9.140625" style="5"/>
    <col min="511" max="511" width="16.85546875" style="5" customWidth="1"/>
    <col min="512" max="516" width="12.7109375" style="5" customWidth="1"/>
    <col min="517" max="517" width="15.140625" style="5" customWidth="1"/>
    <col min="518" max="520" width="12.7109375" style="5" customWidth="1"/>
    <col min="521" max="523" width="14.140625" style="5" customWidth="1"/>
    <col min="524" max="524" width="12.7109375" style="5" customWidth="1"/>
    <col min="525" max="525" width="20.28515625" style="5" customWidth="1"/>
    <col min="526" max="766" width="9.140625" style="5"/>
    <col min="767" max="767" width="16.85546875" style="5" customWidth="1"/>
    <col min="768" max="772" width="12.7109375" style="5" customWidth="1"/>
    <col min="773" max="773" width="15.140625" style="5" customWidth="1"/>
    <col min="774" max="776" width="12.7109375" style="5" customWidth="1"/>
    <col min="777" max="779" width="14.140625" style="5" customWidth="1"/>
    <col min="780" max="780" width="12.7109375" style="5" customWidth="1"/>
    <col min="781" max="781" width="20.28515625" style="5" customWidth="1"/>
    <col min="782" max="1022" width="9.140625" style="5"/>
    <col min="1023" max="1023" width="16.85546875" style="5" customWidth="1"/>
    <col min="1024" max="1028" width="12.7109375" style="5" customWidth="1"/>
    <col min="1029" max="1029" width="15.140625" style="5" customWidth="1"/>
    <col min="1030" max="1032" width="12.7109375" style="5" customWidth="1"/>
    <col min="1033" max="1035" width="14.140625" style="5" customWidth="1"/>
    <col min="1036" max="1036" width="12.7109375" style="5" customWidth="1"/>
    <col min="1037" max="1037" width="20.28515625" style="5" customWidth="1"/>
    <col min="1038" max="1278" width="9.140625" style="5"/>
    <col min="1279" max="1279" width="16.85546875" style="5" customWidth="1"/>
    <col min="1280" max="1284" width="12.7109375" style="5" customWidth="1"/>
    <col min="1285" max="1285" width="15.140625" style="5" customWidth="1"/>
    <col min="1286" max="1288" width="12.7109375" style="5" customWidth="1"/>
    <col min="1289" max="1291" width="14.140625" style="5" customWidth="1"/>
    <col min="1292" max="1292" width="12.7109375" style="5" customWidth="1"/>
    <col min="1293" max="1293" width="20.28515625" style="5" customWidth="1"/>
    <col min="1294" max="1534" width="9.140625" style="5"/>
    <col min="1535" max="1535" width="16.85546875" style="5" customWidth="1"/>
    <col min="1536" max="1540" width="12.7109375" style="5" customWidth="1"/>
    <col min="1541" max="1541" width="15.140625" style="5" customWidth="1"/>
    <col min="1542" max="1544" width="12.7109375" style="5" customWidth="1"/>
    <col min="1545" max="1547" width="14.140625" style="5" customWidth="1"/>
    <col min="1548" max="1548" width="12.7109375" style="5" customWidth="1"/>
    <col min="1549" max="1549" width="20.28515625" style="5" customWidth="1"/>
    <col min="1550" max="1790" width="9.140625" style="5"/>
    <col min="1791" max="1791" width="16.85546875" style="5" customWidth="1"/>
    <col min="1792" max="1796" width="12.7109375" style="5" customWidth="1"/>
    <col min="1797" max="1797" width="15.140625" style="5" customWidth="1"/>
    <col min="1798" max="1800" width="12.7109375" style="5" customWidth="1"/>
    <col min="1801" max="1803" width="14.140625" style="5" customWidth="1"/>
    <col min="1804" max="1804" width="12.7109375" style="5" customWidth="1"/>
    <col min="1805" max="1805" width="20.28515625" style="5" customWidth="1"/>
    <col min="1806" max="2046" width="9.140625" style="5"/>
    <col min="2047" max="2047" width="16.85546875" style="5" customWidth="1"/>
    <col min="2048" max="2052" width="12.7109375" style="5" customWidth="1"/>
    <col min="2053" max="2053" width="15.140625" style="5" customWidth="1"/>
    <col min="2054" max="2056" width="12.7109375" style="5" customWidth="1"/>
    <col min="2057" max="2059" width="14.140625" style="5" customWidth="1"/>
    <col min="2060" max="2060" width="12.7109375" style="5" customWidth="1"/>
    <col min="2061" max="2061" width="20.28515625" style="5" customWidth="1"/>
    <col min="2062" max="2302" width="9.140625" style="5"/>
    <col min="2303" max="2303" width="16.85546875" style="5" customWidth="1"/>
    <col min="2304" max="2308" width="12.7109375" style="5" customWidth="1"/>
    <col min="2309" max="2309" width="15.140625" style="5" customWidth="1"/>
    <col min="2310" max="2312" width="12.7109375" style="5" customWidth="1"/>
    <col min="2313" max="2315" width="14.140625" style="5" customWidth="1"/>
    <col min="2316" max="2316" width="12.7109375" style="5" customWidth="1"/>
    <col min="2317" max="2317" width="20.28515625" style="5" customWidth="1"/>
    <col min="2318" max="2558" width="9.140625" style="5"/>
    <col min="2559" max="2559" width="16.85546875" style="5" customWidth="1"/>
    <col min="2560" max="2564" width="12.7109375" style="5" customWidth="1"/>
    <col min="2565" max="2565" width="15.140625" style="5" customWidth="1"/>
    <col min="2566" max="2568" width="12.7109375" style="5" customWidth="1"/>
    <col min="2569" max="2571" width="14.140625" style="5" customWidth="1"/>
    <col min="2572" max="2572" width="12.7109375" style="5" customWidth="1"/>
    <col min="2573" max="2573" width="20.28515625" style="5" customWidth="1"/>
    <col min="2574" max="2814" width="9.140625" style="5"/>
    <col min="2815" max="2815" width="16.85546875" style="5" customWidth="1"/>
    <col min="2816" max="2820" width="12.7109375" style="5" customWidth="1"/>
    <col min="2821" max="2821" width="15.140625" style="5" customWidth="1"/>
    <col min="2822" max="2824" width="12.7109375" style="5" customWidth="1"/>
    <col min="2825" max="2827" width="14.140625" style="5" customWidth="1"/>
    <col min="2828" max="2828" width="12.7109375" style="5" customWidth="1"/>
    <col min="2829" max="2829" width="20.28515625" style="5" customWidth="1"/>
    <col min="2830" max="3070" width="9.140625" style="5"/>
    <col min="3071" max="3071" width="16.85546875" style="5" customWidth="1"/>
    <col min="3072" max="3076" width="12.7109375" style="5" customWidth="1"/>
    <col min="3077" max="3077" width="15.140625" style="5" customWidth="1"/>
    <col min="3078" max="3080" width="12.7109375" style="5" customWidth="1"/>
    <col min="3081" max="3083" width="14.140625" style="5" customWidth="1"/>
    <col min="3084" max="3084" width="12.7109375" style="5" customWidth="1"/>
    <col min="3085" max="3085" width="20.28515625" style="5" customWidth="1"/>
    <col min="3086" max="3326" width="9.140625" style="5"/>
    <col min="3327" max="3327" width="16.85546875" style="5" customWidth="1"/>
    <col min="3328" max="3332" width="12.7109375" style="5" customWidth="1"/>
    <col min="3333" max="3333" width="15.140625" style="5" customWidth="1"/>
    <col min="3334" max="3336" width="12.7109375" style="5" customWidth="1"/>
    <col min="3337" max="3339" width="14.140625" style="5" customWidth="1"/>
    <col min="3340" max="3340" width="12.7109375" style="5" customWidth="1"/>
    <col min="3341" max="3341" width="20.28515625" style="5" customWidth="1"/>
    <col min="3342" max="3582" width="9.140625" style="5"/>
    <col min="3583" max="3583" width="16.85546875" style="5" customWidth="1"/>
    <col min="3584" max="3588" width="12.7109375" style="5" customWidth="1"/>
    <col min="3589" max="3589" width="15.140625" style="5" customWidth="1"/>
    <col min="3590" max="3592" width="12.7109375" style="5" customWidth="1"/>
    <col min="3593" max="3595" width="14.140625" style="5" customWidth="1"/>
    <col min="3596" max="3596" width="12.7109375" style="5" customWidth="1"/>
    <col min="3597" max="3597" width="20.28515625" style="5" customWidth="1"/>
    <col min="3598" max="3838" width="9.140625" style="5"/>
    <col min="3839" max="3839" width="16.85546875" style="5" customWidth="1"/>
    <col min="3840" max="3844" width="12.7109375" style="5" customWidth="1"/>
    <col min="3845" max="3845" width="15.140625" style="5" customWidth="1"/>
    <col min="3846" max="3848" width="12.7109375" style="5" customWidth="1"/>
    <col min="3849" max="3851" width="14.140625" style="5" customWidth="1"/>
    <col min="3852" max="3852" width="12.7109375" style="5" customWidth="1"/>
    <col min="3853" max="3853" width="20.28515625" style="5" customWidth="1"/>
    <col min="3854" max="4094" width="9.140625" style="5"/>
    <col min="4095" max="4095" width="16.85546875" style="5" customWidth="1"/>
    <col min="4096" max="4100" width="12.7109375" style="5" customWidth="1"/>
    <col min="4101" max="4101" width="15.140625" style="5" customWidth="1"/>
    <col min="4102" max="4104" width="12.7109375" style="5" customWidth="1"/>
    <col min="4105" max="4107" width="14.140625" style="5" customWidth="1"/>
    <col min="4108" max="4108" width="12.7109375" style="5" customWidth="1"/>
    <col min="4109" max="4109" width="20.28515625" style="5" customWidth="1"/>
    <col min="4110" max="4350" width="9.140625" style="5"/>
    <col min="4351" max="4351" width="16.85546875" style="5" customWidth="1"/>
    <col min="4352" max="4356" width="12.7109375" style="5" customWidth="1"/>
    <col min="4357" max="4357" width="15.140625" style="5" customWidth="1"/>
    <col min="4358" max="4360" width="12.7109375" style="5" customWidth="1"/>
    <col min="4361" max="4363" width="14.140625" style="5" customWidth="1"/>
    <col min="4364" max="4364" width="12.7109375" style="5" customWidth="1"/>
    <col min="4365" max="4365" width="20.28515625" style="5" customWidth="1"/>
    <col min="4366" max="4606" width="9.140625" style="5"/>
    <col min="4607" max="4607" width="16.85546875" style="5" customWidth="1"/>
    <col min="4608" max="4612" width="12.7109375" style="5" customWidth="1"/>
    <col min="4613" max="4613" width="15.140625" style="5" customWidth="1"/>
    <col min="4614" max="4616" width="12.7109375" style="5" customWidth="1"/>
    <col min="4617" max="4619" width="14.140625" style="5" customWidth="1"/>
    <col min="4620" max="4620" width="12.7109375" style="5" customWidth="1"/>
    <col min="4621" max="4621" width="20.28515625" style="5" customWidth="1"/>
    <col min="4622" max="4862" width="9.140625" style="5"/>
    <col min="4863" max="4863" width="16.85546875" style="5" customWidth="1"/>
    <col min="4864" max="4868" width="12.7109375" style="5" customWidth="1"/>
    <col min="4869" max="4869" width="15.140625" style="5" customWidth="1"/>
    <col min="4870" max="4872" width="12.7109375" style="5" customWidth="1"/>
    <col min="4873" max="4875" width="14.140625" style="5" customWidth="1"/>
    <col min="4876" max="4876" width="12.7109375" style="5" customWidth="1"/>
    <col min="4877" max="4877" width="20.28515625" style="5" customWidth="1"/>
    <col min="4878" max="5118" width="9.140625" style="5"/>
    <col min="5119" max="5119" width="16.85546875" style="5" customWidth="1"/>
    <col min="5120" max="5124" width="12.7109375" style="5" customWidth="1"/>
    <col min="5125" max="5125" width="15.140625" style="5" customWidth="1"/>
    <col min="5126" max="5128" width="12.7109375" style="5" customWidth="1"/>
    <col min="5129" max="5131" width="14.140625" style="5" customWidth="1"/>
    <col min="5132" max="5132" width="12.7109375" style="5" customWidth="1"/>
    <col min="5133" max="5133" width="20.28515625" style="5" customWidth="1"/>
    <col min="5134" max="5374" width="9.140625" style="5"/>
    <col min="5375" max="5375" width="16.85546875" style="5" customWidth="1"/>
    <col min="5376" max="5380" width="12.7109375" style="5" customWidth="1"/>
    <col min="5381" max="5381" width="15.140625" style="5" customWidth="1"/>
    <col min="5382" max="5384" width="12.7109375" style="5" customWidth="1"/>
    <col min="5385" max="5387" width="14.140625" style="5" customWidth="1"/>
    <col min="5388" max="5388" width="12.7109375" style="5" customWidth="1"/>
    <col min="5389" max="5389" width="20.28515625" style="5" customWidth="1"/>
    <col min="5390" max="5630" width="9.140625" style="5"/>
    <col min="5631" max="5631" width="16.85546875" style="5" customWidth="1"/>
    <col min="5632" max="5636" width="12.7109375" style="5" customWidth="1"/>
    <col min="5637" max="5637" width="15.140625" style="5" customWidth="1"/>
    <col min="5638" max="5640" width="12.7109375" style="5" customWidth="1"/>
    <col min="5641" max="5643" width="14.140625" style="5" customWidth="1"/>
    <col min="5644" max="5644" width="12.7109375" style="5" customWidth="1"/>
    <col min="5645" max="5645" width="20.28515625" style="5" customWidth="1"/>
    <col min="5646" max="5886" width="9.140625" style="5"/>
    <col min="5887" max="5887" width="16.85546875" style="5" customWidth="1"/>
    <col min="5888" max="5892" width="12.7109375" style="5" customWidth="1"/>
    <col min="5893" max="5893" width="15.140625" style="5" customWidth="1"/>
    <col min="5894" max="5896" width="12.7109375" style="5" customWidth="1"/>
    <col min="5897" max="5899" width="14.140625" style="5" customWidth="1"/>
    <col min="5900" max="5900" width="12.7109375" style="5" customWidth="1"/>
    <col min="5901" max="5901" width="20.28515625" style="5" customWidth="1"/>
    <col min="5902" max="6142" width="9.140625" style="5"/>
    <col min="6143" max="6143" width="16.85546875" style="5" customWidth="1"/>
    <col min="6144" max="6148" width="12.7109375" style="5" customWidth="1"/>
    <col min="6149" max="6149" width="15.140625" style="5" customWidth="1"/>
    <col min="6150" max="6152" width="12.7109375" style="5" customWidth="1"/>
    <col min="6153" max="6155" width="14.140625" style="5" customWidth="1"/>
    <col min="6156" max="6156" width="12.7109375" style="5" customWidth="1"/>
    <col min="6157" max="6157" width="20.28515625" style="5" customWidth="1"/>
    <col min="6158" max="6398" width="9.140625" style="5"/>
    <col min="6399" max="6399" width="16.85546875" style="5" customWidth="1"/>
    <col min="6400" max="6404" width="12.7109375" style="5" customWidth="1"/>
    <col min="6405" max="6405" width="15.140625" style="5" customWidth="1"/>
    <col min="6406" max="6408" width="12.7109375" style="5" customWidth="1"/>
    <col min="6409" max="6411" width="14.140625" style="5" customWidth="1"/>
    <col min="6412" max="6412" width="12.7109375" style="5" customWidth="1"/>
    <col min="6413" max="6413" width="20.28515625" style="5" customWidth="1"/>
    <col min="6414" max="6654" width="9.140625" style="5"/>
    <col min="6655" max="6655" width="16.85546875" style="5" customWidth="1"/>
    <col min="6656" max="6660" width="12.7109375" style="5" customWidth="1"/>
    <col min="6661" max="6661" width="15.140625" style="5" customWidth="1"/>
    <col min="6662" max="6664" width="12.7109375" style="5" customWidth="1"/>
    <col min="6665" max="6667" width="14.140625" style="5" customWidth="1"/>
    <col min="6668" max="6668" width="12.7109375" style="5" customWidth="1"/>
    <col min="6669" max="6669" width="20.28515625" style="5" customWidth="1"/>
    <col min="6670" max="6910" width="9.140625" style="5"/>
    <col min="6911" max="6911" width="16.85546875" style="5" customWidth="1"/>
    <col min="6912" max="6916" width="12.7109375" style="5" customWidth="1"/>
    <col min="6917" max="6917" width="15.140625" style="5" customWidth="1"/>
    <col min="6918" max="6920" width="12.7109375" style="5" customWidth="1"/>
    <col min="6921" max="6923" width="14.140625" style="5" customWidth="1"/>
    <col min="6924" max="6924" width="12.7109375" style="5" customWidth="1"/>
    <col min="6925" max="6925" width="20.28515625" style="5" customWidth="1"/>
    <col min="6926" max="7166" width="9.140625" style="5"/>
    <col min="7167" max="7167" width="16.85546875" style="5" customWidth="1"/>
    <col min="7168" max="7172" width="12.7109375" style="5" customWidth="1"/>
    <col min="7173" max="7173" width="15.140625" style="5" customWidth="1"/>
    <col min="7174" max="7176" width="12.7109375" style="5" customWidth="1"/>
    <col min="7177" max="7179" width="14.140625" style="5" customWidth="1"/>
    <col min="7180" max="7180" width="12.7109375" style="5" customWidth="1"/>
    <col min="7181" max="7181" width="20.28515625" style="5" customWidth="1"/>
    <col min="7182" max="7422" width="9.140625" style="5"/>
    <col min="7423" max="7423" width="16.85546875" style="5" customWidth="1"/>
    <col min="7424" max="7428" width="12.7109375" style="5" customWidth="1"/>
    <col min="7429" max="7429" width="15.140625" style="5" customWidth="1"/>
    <col min="7430" max="7432" width="12.7109375" style="5" customWidth="1"/>
    <col min="7433" max="7435" width="14.140625" style="5" customWidth="1"/>
    <col min="7436" max="7436" width="12.7109375" style="5" customWidth="1"/>
    <col min="7437" max="7437" width="20.28515625" style="5" customWidth="1"/>
    <col min="7438" max="7678" width="9.140625" style="5"/>
    <col min="7679" max="7679" width="16.85546875" style="5" customWidth="1"/>
    <col min="7680" max="7684" width="12.7109375" style="5" customWidth="1"/>
    <col min="7685" max="7685" width="15.140625" style="5" customWidth="1"/>
    <col min="7686" max="7688" width="12.7109375" style="5" customWidth="1"/>
    <col min="7689" max="7691" width="14.140625" style="5" customWidth="1"/>
    <col min="7692" max="7692" width="12.7109375" style="5" customWidth="1"/>
    <col min="7693" max="7693" width="20.28515625" style="5" customWidth="1"/>
    <col min="7694" max="7934" width="9.140625" style="5"/>
    <col min="7935" max="7935" width="16.85546875" style="5" customWidth="1"/>
    <col min="7936" max="7940" width="12.7109375" style="5" customWidth="1"/>
    <col min="7941" max="7941" width="15.140625" style="5" customWidth="1"/>
    <col min="7942" max="7944" width="12.7109375" style="5" customWidth="1"/>
    <col min="7945" max="7947" width="14.140625" style="5" customWidth="1"/>
    <col min="7948" max="7948" width="12.7109375" style="5" customWidth="1"/>
    <col min="7949" max="7949" width="20.28515625" style="5" customWidth="1"/>
    <col min="7950" max="8190" width="9.140625" style="5"/>
    <col min="8191" max="8191" width="16.85546875" style="5" customWidth="1"/>
    <col min="8192" max="8196" width="12.7109375" style="5" customWidth="1"/>
    <col min="8197" max="8197" width="15.140625" style="5" customWidth="1"/>
    <col min="8198" max="8200" width="12.7109375" style="5" customWidth="1"/>
    <col min="8201" max="8203" width="14.140625" style="5" customWidth="1"/>
    <col min="8204" max="8204" width="12.7109375" style="5" customWidth="1"/>
    <col min="8205" max="8205" width="20.28515625" style="5" customWidth="1"/>
    <col min="8206" max="8446" width="9.140625" style="5"/>
    <col min="8447" max="8447" width="16.85546875" style="5" customWidth="1"/>
    <col min="8448" max="8452" width="12.7109375" style="5" customWidth="1"/>
    <col min="8453" max="8453" width="15.140625" style="5" customWidth="1"/>
    <col min="8454" max="8456" width="12.7109375" style="5" customWidth="1"/>
    <col min="8457" max="8459" width="14.140625" style="5" customWidth="1"/>
    <col min="8460" max="8460" width="12.7109375" style="5" customWidth="1"/>
    <col min="8461" max="8461" width="20.28515625" style="5" customWidth="1"/>
    <col min="8462" max="8702" width="9.140625" style="5"/>
    <col min="8703" max="8703" width="16.85546875" style="5" customWidth="1"/>
    <col min="8704" max="8708" width="12.7109375" style="5" customWidth="1"/>
    <col min="8709" max="8709" width="15.140625" style="5" customWidth="1"/>
    <col min="8710" max="8712" width="12.7109375" style="5" customWidth="1"/>
    <col min="8713" max="8715" width="14.140625" style="5" customWidth="1"/>
    <col min="8716" max="8716" width="12.7109375" style="5" customWidth="1"/>
    <col min="8717" max="8717" width="20.28515625" style="5" customWidth="1"/>
    <col min="8718" max="8958" width="9.140625" style="5"/>
    <col min="8959" max="8959" width="16.85546875" style="5" customWidth="1"/>
    <col min="8960" max="8964" width="12.7109375" style="5" customWidth="1"/>
    <col min="8965" max="8965" width="15.140625" style="5" customWidth="1"/>
    <col min="8966" max="8968" width="12.7109375" style="5" customWidth="1"/>
    <col min="8969" max="8971" width="14.140625" style="5" customWidth="1"/>
    <col min="8972" max="8972" width="12.7109375" style="5" customWidth="1"/>
    <col min="8973" max="8973" width="20.28515625" style="5" customWidth="1"/>
    <col min="8974" max="9214" width="9.140625" style="5"/>
    <col min="9215" max="9215" width="16.85546875" style="5" customWidth="1"/>
    <col min="9216" max="9220" width="12.7109375" style="5" customWidth="1"/>
    <col min="9221" max="9221" width="15.140625" style="5" customWidth="1"/>
    <col min="9222" max="9224" width="12.7109375" style="5" customWidth="1"/>
    <col min="9225" max="9227" width="14.140625" style="5" customWidth="1"/>
    <col min="9228" max="9228" width="12.7109375" style="5" customWidth="1"/>
    <col min="9229" max="9229" width="20.28515625" style="5" customWidth="1"/>
    <col min="9230" max="9470" width="9.140625" style="5"/>
    <col min="9471" max="9471" width="16.85546875" style="5" customWidth="1"/>
    <col min="9472" max="9476" width="12.7109375" style="5" customWidth="1"/>
    <col min="9477" max="9477" width="15.140625" style="5" customWidth="1"/>
    <col min="9478" max="9480" width="12.7109375" style="5" customWidth="1"/>
    <col min="9481" max="9483" width="14.140625" style="5" customWidth="1"/>
    <col min="9484" max="9484" width="12.7109375" style="5" customWidth="1"/>
    <col min="9485" max="9485" width="20.28515625" style="5" customWidth="1"/>
    <col min="9486" max="9726" width="9.140625" style="5"/>
    <col min="9727" max="9727" width="16.85546875" style="5" customWidth="1"/>
    <col min="9728" max="9732" width="12.7109375" style="5" customWidth="1"/>
    <col min="9733" max="9733" width="15.140625" style="5" customWidth="1"/>
    <col min="9734" max="9736" width="12.7109375" style="5" customWidth="1"/>
    <col min="9737" max="9739" width="14.140625" style="5" customWidth="1"/>
    <col min="9740" max="9740" width="12.7109375" style="5" customWidth="1"/>
    <col min="9741" max="9741" width="20.28515625" style="5" customWidth="1"/>
    <col min="9742" max="9982" width="9.140625" style="5"/>
    <col min="9983" max="9983" width="16.85546875" style="5" customWidth="1"/>
    <col min="9984" max="9988" width="12.7109375" style="5" customWidth="1"/>
    <col min="9989" max="9989" width="15.140625" style="5" customWidth="1"/>
    <col min="9990" max="9992" width="12.7109375" style="5" customWidth="1"/>
    <col min="9993" max="9995" width="14.140625" style="5" customWidth="1"/>
    <col min="9996" max="9996" width="12.7109375" style="5" customWidth="1"/>
    <col min="9997" max="9997" width="20.28515625" style="5" customWidth="1"/>
    <col min="9998" max="10238" width="9.140625" style="5"/>
    <col min="10239" max="10239" width="16.85546875" style="5" customWidth="1"/>
    <col min="10240" max="10244" width="12.7109375" style="5" customWidth="1"/>
    <col min="10245" max="10245" width="15.140625" style="5" customWidth="1"/>
    <col min="10246" max="10248" width="12.7109375" style="5" customWidth="1"/>
    <col min="10249" max="10251" width="14.140625" style="5" customWidth="1"/>
    <col min="10252" max="10252" width="12.7109375" style="5" customWidth="1"/>
    <col min="10253" max="10253" width="20.28515625" style="5" customWidth="1"/>
    <col min="10254" max="10494" width="9.140625" style="5"/>
    <col min="10495" max="10495" width="16.85546875" style="5" customWidth="1"/>
    <col min="10496" max="10500" width="12.7109375" style="5" customWidth="1"/>
    <col min="10501" max="10501" width="15.140625" style="5" customWidth="1"/>
    <col min="10502" max="10504" width="12.7109375" style="5" customWidth="1"/>
    <col min="10505" max="10507" width="14.140625" style="5" customWidth="1"/>
    <col min="10508" max="10508" width="12.7109375" style="5" customWidth="1"/>
    <col min="10509" max="10509" width="20.28515625" style="5" customWidth="1"/>
    <col min="10510" max="10750" width="9.140625" style="5"/>
    <col min="10751" max="10751" width="16.85546875" style="5" customWidth="1"/>
    <col min="10752" max="10756" width="12.7109375" style="5" customWidth="1"/>
    <col min="10757" max="10757" width="15.140625" style="5" customWidth="1"/>
    <col min="10758" max="10760" width="12.7109375" style="5" customWidth="1"/>
    <col min="10761" max="10763" width="14.140625" style="5" customWidth="1"/>
    <col min="10764" max="10764" width="12.7109375" style="5" customWidth="1"/>
    <col min="10765" max="10765" width="20.28515625" style="5" customWidth="1"/>
    <col min="10766" max="11006" width="9.140625" style="5"/>
    <col min="11007" max="11007" width="16.85546875" style="5" customWidth="1"/>
    <col min="11008" max="11012" width="12.7109375" style="5" customWidth="1"/>
    <col min="11013" max="11013" width="15.140625" style="5" customWidth="1"/>
    <col min="11014" max="11016" width="12.7109375" style="5" customWidth="1"/>
    <col min="11017" max="11019" width="14.140625" style="5" customWidth="1"/>
    <col min="11020" max="11020" width="12.7109375" style="5" customWidth="1"/>
    <col min="11021" max="11021" width="20.28515625" style="5" customWidth="1"/>
    <col min="11022" max="11262" width="9.140625" style="5"/>
    <col min="11263" max="11263" width="16.85546875" style="5" customWidth="1"/>
    <col min="11264" max="11268" width="12.7109375" style="5" customWidth="1"/>
    <col min="11269" max="11269" width="15.140625" style="5" customWidth="1"/>
    <col min="11270" max="11272" width="12.7109375" style="5" customWidth="1"/>
    <col min="11273" max="11275" width="14.140625" style="5" customWidth="1"/>
    <col min="11276" max="11276" width="12.7109375" style="5" customWidth="1"/>
    <col min="11277" max="11277" width="20.28515625" style="5" customWidth="1"/>
    <col min="11278" max="11518" width="9.140625" style="5"/>
    <col min="11519" max="11519" width="16.85546875" style="5" customWidth="1"/>
    <col min="11520" max="11524" width="12.7109375" style="5" customWidth="1"/>
    <col min="11525" max="11525" width="15.140625" style="5" customWidth="1"/>
    <col min="11526" max="11528" width="12.7109375" style="5" customWidth="1"/>
    <col min="11529" max="11531" width="14.140625" style="5" customWidth="1"/>
    <col min="11532" max="11532" width="12.7109375" style="5" customWidth="1"/>
    <col min="11533" max="11533" width="20.28515625" style="5" customWidth="1"/>
    <col min="11534" max="11774" width="9.140625" style="5"/>
    <col min="11775" max="11775" width="16.85546875" style="5" customWidth="1"/>
    <col min="11776" max="11780" width="12.7109375" style="5" customWidth="1"/>
    <col min="11781" max="11781" width="15.140625" style="5" customWidth="1"/>
    <col min="11782" max="11784" width="12.7109375" style="5" customWidth="1"/>
    <col min="11785" max="11787" width="14.140625" style="5" customWidth="1"/>
    <col min="11788" max="11788" width="12.7109375" style="5" customWidth="1"/>
    <col min="11789" max="11789" width="20.28515625" style="5" customWidth="1"/>
    <col min="11790" max="12030" width="9.140625" style="5"/>
    <col min="12031" max="12031" width="16.85546875" style="5" customWidth="1"/>
    <col min="12032" max="12036" width="12.7109375" style="5" customWidth="1"/>
    <col min="12037" max="12037" width="15.140625" style="5" customWidth="1"/>
    <col min="12038" max="12040" width="12.7109375" style="5" customWidth="1"/>
    <col min="12041" max="12043" width="14.140625" style="5" customWidth="1"/>
    <col min="12044" max="12044" width="12.7109375" style="5" customWidth="1"/>
    <col min="12045" max="12045" width="20.28515625" style="5" customWidth="1"/>
    <col min="12046" max="12286" width="9.140625" style="5"/>
    <col min="12287" max="12287" width="16.85546875" style="5" customWidth="1"/>
    <col min="12288" max="12292" width="12.7109375" style="5" customWidth="1"/>
    <col min="12293" max="12293" width="15.140625" style="5" customWidth="1"/>
    <col min="12294" max="12296" width="12.7109375" style="5" customWidth="1"/>
    <col min="12297" max="12299" width="14.140625" style="5" customWidth="1"/>
    <col min="12300" max="12300" width="12.7109375" style="5" customWidth="1"/>
    <col min="12301" max="12301" width="20.28515625" style="5" customWidth="1"/>
    <col min="12302" max="12542" width="9.140625" style="5"/>
    <col min="12543" max="12543" width="16.85546875" style="5" customWidth="1"/>
    <col min="12544" max="12548" width="12.7109375" style="5" customWidth="1"/>
    <col min="12549" max="12549" width="15.140625" style="5" customWidth="1"/>
    <col min="12550" max="12552" width="12.7109375" style="5" customWidth="1"/>
    <col min="12553" max="12555" width="14.140625" style="5" customWidth="1"/>
    <col min="12556" max="12556" width="12.7109375" style="5" customWidth="1"/>
    <col min="12557" max="12557" width="20.28515625" style="5" customWidth="1"/>
    <col min="12558" max="12798" width="9.140625" style="5"/>
    <col min="12799" max="12799" width="16.85546875" style="5" customWidth="1"/>
    <col min="12800" max="12804" width="12.7109375" style="5" customWidth="1"/>
    <col min="12805" max="12805" width="15.140625" style="5" customWidth="1"/>
    <col min="12806" max="12808" width="12.7109375" style="5" customWidth="1"/>
    <col min="12809" max="12811" width="14.140625" style="5" customWidth="1"/>
    <col min="12812" max="12812" width="12.7109375" style="5" customWidth="1"/>
    <col min="12813" max="12813" width="20.28515625" style="5" customWidth="1"/>
    <col min="12814" max="13054" width="9.140625" style="5"/>
    <col min="13055" max="13055" width="16.85546875" style="5" customWidth="1"/>
    <col min="13056" max="13060" width="12.7109375" style="5" customWidth="1"/>
    <col min="13061" max="13061" width="15.140625" style="5" customWidth="1"/>
    <col min="13062" max="13064" width="12.7109375" style="5" customWidth="1"/>
    <col min="13065" max="13067" width="14.140625" style="5" customWidth="1"/>
    <col min="13068" max="13068" width="12.7109375" style="5" customWidth="1"/>
    <col min="13069" max="13069" width="20.28515625" style="5" customWidth="1"/>
    <col min="13070" max="13310" width="9.140625" style="5"/>
    <col min="13311" max="13311" width="16.85546875" style="5" customWidth="1"/>
    <col min="13312" max="13316" width="12.7109375" style="5" customWidth="1"/>
    <col min="13317" max="13317" width="15.140625" style="5" customWidth="1"/>
    <col min="13318" max="13320" width="12.7109375" style="5" customWidth="1"/>
    <col min="13321" max="13323" width="14.140625" style="5" customWidth="1"/>
    <col min="13324" max="13324" width="12.7109375" style="5" customWidth="1"/>
    <col min="13325" max="13325" width="20.28515625" style="5" customWidth="1"/>
    <col min="13326" max="13566" width="9.140625" style="5"/>
    <col min="13567" max="13567" width="16.85546875" style="5" customWidth="1"/>
    <col min="13568" max="13572" width="12.7109375" style="5" customWidth="1"/>
    <col min="13573" max="13573" width="15.140625" style="5" customWidth="1"/>
    <col min="13574" max="13576" width="12.7109375" style="5" customWidth="1"/>
    <col min="13577" max="13579" width="14.140625" style="5" customWidth="1"/>
    <col min="13580" max="13580" width="12.7109375" style="5" customWidth="1"/>
    <col min="13581" max="13581" width="20.28515625" style="5" customWidth="1"/>
    <col min="13582" max="13822" width="9.140625" style="5"/>
    <col min="13823" max="13823" width="16.85546875" style="5" customWidth="1"/>
    <col min="13824" max="13828" width="12.7109375" style="5" customWidth="1"/>
    <col min="13829" max="13829" width="15.140625" style="5" customWidth="1"/>
    <col min="13830" max="13832" width="12.7109375" style="5" customWidth="1"/>
    <col min="13833" max="13835" width="14.140625" style="5" customWidth="1"/>
    <col min="13836" max="13836" width="12.7109375" style="5" customWidth="1"/>
    <col min="13837" max="13837" width="20.28515625" style="5" customWidth="1"/>
    <col min="13838" max="14078" width="9.140625" style="5"/>
    <col min="14079" max="14079" width="16.85546875" style="5" customWidth="1"/>
    <col min="14080" max="14084" width="12.7109375" style="5" customWidth="1"/>
    <col min="14085" max="14085" width="15.140625" style="5" customWidth="1"/>
    <col min="14086" max="14088" width="12.7109375" style="5" customWidth="1"/>
    <col min="14089" max="14091" width="14.140625" style="5" customWidth="1"/>
    <col min="14092" max="14092" width="12.7109375" style="5" customWidth="1"/>
    <col min="14093" max="14093" width="20.28515625" style="5" customWidth="1"/>
    <col min="14094" max="14334" width="9.140625" style="5"/>
    <col min="14335" max="14335" width="16.85546875" style="5" customWidth="1"/>
    <col min="14336" max="14340" width="12.7109375" style="5" customWidth="1"/>
    <col min="14341" max="14341" width="15.140625" style="5" customWidth="1"/>
    <col min="14342" max="14344" width="12.7109375" style="5" customWidth="1"/>
    <col min="14345" max="14347" width="14.140625" style="5" customWidth="1"/>
    <col min="14348" max="14348" width="12.7109375" style="5" customWidth="1"/>
    <col min="14349" max="14349" width="20.28515625" style="5" customWidth="1"/>
    <col min="14350" max="14590" width="9.140625" style="5"/>
    <col min="14591" max="14591" width="16.85546875" style="5" customWidth="1"/>
    <col min="14592" max="14596" width="12.7109375" style="5" customWidth="1"/>
    <col min="14597" max="14597" width="15.140625" style="5" customWidth="1"/>
    <col min="14598" max="14600" width="12.7109375" style="5" customWidth="1"/>
    <col min="14601" max="14603" width="14.140625" style="5" customWidth="1"/>
    <col min="14604" max="14604" width="12.7109375" style="5" customWidth="1"/>
    <col min="14605" max="14605" width="20.28515625" style="5" customWidth="1"/>
    <col min="14606" max="14846" width="9.140625" style="5"/>
    <col min="14847" max="14847" width="16.85546875" style="5" customWidth="1"/>
    <col min="14848" max="14852" width="12.7109375" style="5" customWidth="1"/>
    <col min="14853" max="14853" width="15.140625" style="5" customWidth="1"/>
    <col min="14854" max="14856" width="12.7109375" style="5" customWidth="1"/>
    <col min="14857" max="14859" width="14.140625" style="5" customWidth="1"/>
    <col min="14860" max="14860" width="12.7109375" style="5" customWidth="1"/>
    <col min="14861" max="14861" width="20.28515625" style="5" customWidth="1"/>
    <col min="14862" max="15102" width="9.140625" style="5"/>
    <col min="15103" max="15103" width="16.85546875" style="5" customWidth="1"/>
    <col min="15104" max="15108" width="12.7109375" style="5" customWidth="1"/>
    <col min="15109" max="15109" width="15.140625" style="5" customWidth="1"/>
    <col min="15110" max="15112" width="12.7109375" style="5" customWidth="1"/>
    <col min="15113" max="15115" width="14.140625" style="5" customWidth="1"/>
    <col min="15116" max="15116" width="12.7109375" style="5" customWidth="1"/>
    <col min="15117" max="15117" width="20.28515625" style="5" customWidth="1"/>
    <col min="15118" max="15358" width="9.140625" style="5"/>
    <col min="15359" max="15359" width="16.85546875" style="5" customWidth="1"/>
    <col min="15360" max="15364" width="12.7109375" style="5" customWidth="1"/>
    <col min="15365" max="15365" width="15.140625" style="5" customWidth="1"/>
    <col min="15366" max="15368" width="12.7109375" style="5" customWidth="1"/>
    <col min="15369" max="15371" width="14.140625" style="5" customWidth="1"/>
    <col min="15372" max="15372" width="12.7109375" style="5" customWidth="1"/>
    <col min="15373" max="15373" width="20.28515625" style="5" customWidth="1"/>
    <col min="15374" max="15614" width="9.140625" style="5"/>
    <col min="15615" max="15615" width="16.85546875" style="5" customWidth="1"/>
    <col min="15616" max="15620" width="12.7109375" style="5" customWidth="1"/>
    <col min="15621" max="15621" width="15.140625" style="5" customWidth="1"/>
    <col min="15622" max="15624" width="12.7109375" style="5" customWidth="1"/>
    <col min="15625" max="15627" width="14.140625" style="5" customWidth="1"/>
    <col min="15628" max="15628" width="12.7109375" style="5" customWidth="1"/>
    <col min="15629" max="15629" width="20.28515625" style="5" customWidth="1"/>
    <col min="15630" max="15870" width="9.140625" style="5"/>
    <col min="15871" max="15871" width="16.85546875" style="5" customWidth="1"/>
    <col min="15872" max="15876" width="12.7109375" style="5" customWidth="1"/>
    <col min="15877" max="15877" width="15.140625" style="5" customWidth="1"/>
    <col min="15878" max="15880" width="12.7109375" style="5" customWidth="1"/>
    <col min="15881" max="15883" width="14.140625" style="5" customWidth="1"/>
    <col min="15884" max="15884" width="12.7109375" style="5" customWidth="1"/>
    <col min="15885" max="15885" width="20.28515625" style="5" customWidth="1"/>
    <col min="15886" max="16126" width="9.140625" style="5"/>
    <col min="16127" max="16127" width="16.85546875" style="5" customWidth="1"/>
    <col min="16128" max="16132" width="12.7109375" style="5" customWidth="1"/>
    <col min="16133" max="16133" width="15.140625" style="5" customWidth="1"/>
    <col min="16134" max="16136" width="12.7109375" style="5" customWidth="1"/>
    <col min="16137" max="16139" width="14.140625" style="5" customWidth="1"/>
    <col min="16140" max="16140" width="12.7109375" style="5" customWidth="1"/>
    <col min="16141" max="16141" width="20.28515625" style="5" customWidth="1"/>
    <col min="16142" max="16381" width="9.140625" style="5"/>
    <col min="16382" max="16384" width="9.140625" style="5" customWidth="1"/>
  </cols>
  <sheetData>
    <row r="1" spans="1:13" ht="15" customHeight="1" x14ac:dyDescent="0.2">
      <c r="A1" s="135" t="str">
        <f>'Table 1b'!A1</f>
        <v>GRANT YEAR 2018 CHILD CARE DEVELOPMENT FUND (CCDF)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</row>
    <row r="2" spans="1:13" ht="15" customHeight="1" x14ac:dyDescent="0.2">
      <c r="A2" s="135" t="s">
        <v>97</v>
      </c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</row>
    <row r="3" spans="1:13" ht="15" customHeight="1" x14ac:dyDescent="0.2">
      <c r="A3" s="135" t="str">
        <f>'Table 1b'!A3</f>
        <v>Quarter End Date:  9/30/2020</v>
      </c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</row>
    <row r="4" spans="1:13" ht="15" customHeight="1" thickBot="1" x14ac:dyDescent="0.25">
      <c r="A4" s="149"/>
      <c r="B4" s="149"/>
      <c r="C4" s="149"/>
      <c r="D4" s="149"/>
      <c r="E4" s="149"/>
      <c r="F4" s="149"/>
      <c r="G4" s="149"/>
      <c r="H4" s="149"/>
      <c r="I4" s="149"/>
      <c r="J4" s="149"/>
      <c r="K4" s="149"/>
      <c r="L4" s="149"/>
    </row>
    <row r="5" spans="1:13" s="23" customFormat="1" ht="38.25" x14ac:dyDescent="0.25">
      <c r="A5" s="137" t="s">
        <v>98</v>
      </c>
      <c r="B5" s="100" t="s">
        <v>1</v>
      </c>
      <c r="C5" s="100" t="s">
        <v>2</v>
      </c>
      <c r="D5" s="138" t="s">
        <v>114</v>
      </c>
      <c r="E5" s="100" t="s">
        <v>86</v>
      </c>
      <c r="F5" s="100" t="s">
        <v>4</v>
      </c>
      <c r="G5" s="100" t="s">
        <v>5</v>
      </c>
      <c r="H5" s="100" t="s">
        <v>82</v>
      </c>
      <c r="I5" s="100" t="s">
        <v>7</v>
      </c>
      <c r="J5" s="100" t="s">
        <v>107</v>
      </c>
      <c r="K5" s="100" t="s">
        <v>111</v>
      </c>
    </row>
    <row r="6" spans="1:13" x14ac:dyDescent="0.2">
      <c r="A6" s="58" t="s">
        <v>25</v>
      </c>
      <c r="B6" s="113">
        <v>448549</v>
      </c>
      <c r="C6" s="113">
        <v>14137875</v>
      </c>
      <c r="D6" s="113">
        <v>4343641</v>
      </c>
      <c r="E6" s="113">
        <v>72753728</v>
      </c>
      <c r="F6" s="113">
        <v>1852972</v>
      </c>
      <c r="G6" s="113">
        <v>115922</v>
      </c>
      <c r="H6" s="113">
        <v>0</v>
      </c>
      <c r="I6" s="113">
        <f t="shared" ref="I6:I37" si="0">SUM(B6:H6)</f>
        <v>93652687</v>
      </c>
      <c r="J6" s="113">
        <v>0</v>
      </c>
      <c r="K6" s="113">
        <v>0</v>
      </c>
    </row>
    <row r="7" spans="1:13" x14ac:dyDescent="0.2">
      <c r="A7" s="58" t="s">
        <v>26</v>
      </c>
      <c r="B7" s="113">
        <v>1201678</v>
      </c>
      <c r="C7" s="113">
        <v>2004492</v>
      </c>
      <c r="D7" s="113">
        <v>910810</v>
      </c>
      <c r="E7" s="113">
        <v>11006673</v>
      </c>
      <c r="F7" s="113">
        <v>0</v>
      </c>
      <c r="G7" s="113">
        <v>322954</v>
      </c>
      <c r="H7" s="113">
        <v>1548334</v>
      </c>
      <c r="I7" s="113">
        <f t="shared" si="0"/>
        <v>16994941</v>
      </c>
      <c r="J7" s="113">
        <v>0</v>
      </c>
      <c r="K7" s="113">
        <v>0</v>
      </c>
    </row>
    <row r="8" spans="1:13" x14ac:dyDescent="0.2">
      <c r="A8" s="58" t="s">
        <v>138</v>
      </c>
      <c r="B8" s="113">
        <v>39677</v>
      </c>
      <c r="C8" s="113">
        <v>95225</v>
      </c>
      <c r="D8" s="113">
        <v>39677</v>
      </c>
      <c r="E8" s="113">
        <v>555479</v>
      </c>
      <c r="F8" s="113">
        <v>23806</v>
      </c>
      <c r="G8" s="113">
        <v>23806</v>
      </c>
      <c r="H8" s="113">
        <v>15871</v>
      </c>
      <c r="I8" s="113">
        <f t="shared" si="0"/>
        <v>793541</v>
      </c>
      <c r="J8" s="113">
        <v>0</v>
      </c>
      <c r="K8" s="113">
        <v>6041741</v>
      </c>
    </row>
    <row r="9" spans="1:13" x14ac:dyDescent="0.2">
      <c r="A9" s="58" t="s">
        <v>28</v>
      </c>
      <c r="B9" s="113">
        <v>4247978.1900000004</v>
      </c>
      <c r="C9" s="113">
        <v>11340295.609999999</v>
      </c>
      <c r="D9" s="113">
        <v>2985409.17</v>
      </c>
      <c r="E9" s="113">
        <v>102199518.40000001</v>
      </c>
      <c r="F9" s="113">
        <v>1964554.53</v>
      </c>
      <c r="G9" s="113">
        <v>4289835.0999999996</v>
      </c>
      <c r="H9" s="113">
        <v>0</v>
      </c>
      <c r="I9" s="113">
        <f t="shared" si="0"/>
        <v>127027591</v>
      </c>
      <c r="J9" s="113">
        <v>0</v>
      </c>
      <c r="K9" s="113">
        <v>0</v>
      </c>
    </row>
    <row r="10" spans="1:13" x14ac:dyDescent="0.2">
      <c r="A10" s="58" t="s">
        <v>29</v>
      </c>
      <c r="B10" s="113">
        <v>575447</v>
      </c>
      <c r="C10" s="113">
        <v>4333043</v>
      </c>
      <c r="D10" s="113">
        <v>2637058</v>
      </c>
      <c r="E10" s="113">
        <v>51636885</v>
      </c>
      <c r="F10" s="113">
        <v>0</v>
      </c>
      <c r="G10" s="113">
        <v>0</v>
      </c>
      <c r="H10" s="113">
        <v>0</v>
      </c>
      <c r="I10" s="113">
        <f t="shared" si="0"/>
        <v>59182433</v>
      </c>
      <c r="J10" s="113">
        <v>0</v>
      </c>
      <c r="K10" s="113">
        <v>0</v>
      </c>
    </row>
    <row r="11" spans="1:13" x14ac:dyDescent="0.2">
      <c r="A11" s="58" t="s">
        <v>30</v>
      </c>
      <c r="B11" s="113">
        <v>0</v>
      </c>
      <c r="C11" s="113">
        <v>64431703</v>
      </c>
      <c r="D11" s="113">
        <v>31467976</v>
      </c>
      <c r="E11" s="113">
        <v>378012613</v>
      </c>
      <c r="F11" s="113">
        <v>0</v>
      </c>
      <c r="G11" s="113">
        <v>0</v>
      </c>
      <c r="H11" s="113">
        <v>59341329</v>
      </c>
      <c r="I11" s="113">
        <f t="shared" si="0"/>
        <v>533253621</v>
      </c>
      <c r="J11" s="113">
        <v>0</v>
      </c>
      <c r="K11" s="113">
        <v>0</v>
      </c>
    </row>
    <row r="12" spans="1:13" x14ac:dyDescent="0.2">
      <c r="A12" s="58" t="s">
        <v>31</v>
      </c>
      <c r="B12" s="113">
        <v>3203760</v>
      </c>
      <c r="C12" s="113">
        <v>4896996</v>
      </c>
      <c r="D12" s="113">
        <v>1514749</v>
      </c>
      <c r="E12" s="113">
        <v>40641939</v>
      </c>
      <c r="F12" s="113">
        <v>8218623</v>
      </c>
      <c r="G12" s="113">
        <v>10601680</v>
      </c>
      <c r="H12" s="113">
        <v>770</v>
      </c>
      <c r="I12" s="113">
        <f t="shared" si="0"/>
        <v>69078517</v>
      </c>
      <c r="J12" s="113">
        <v>0</v>
      </c>
      <c r="K12" s="113">
        <v>0</v>
      </c>
      <c r="M12" s="139"/>
    </row>
    <row r="13" spans="1:13" x14ac:dyDescent="0.2">
      <c r="A13" s="58" t="s">
        <v>32</v>
      </c>
      <c r="B13" s="113">
        <v>120208</v>
      </c>
      <c r="C13" s="113">
        <v>9025761</v>
      </c>
      <c r="D13" s="113">
        <v>1776525</v>
      </c>
      <c r="E13" s="113">
        <v>48295018</v>
      </c>
      <c r="F13" s="113">
        <v>0</v>
      </c>
      <c r="G13" s="113">
        <v>0</v>
      </c>
      <c r="H13" s="113">
        <v>0</v>
      </c>
      <c r="I13" s="113">
        <f t="shared" si="0"/>
        <v>59217512</v>
      </c>
      <c r="J13" s="113">
        <v>0</v>
      </c>
      <c r="K13" s="113">
        <v>0</v>
      </c>
    </row>
    <row r="14" spans="1:13" x14ac:dyDescent="0.2">
      <c r="A14" s="58" t="s">
        <v>130</v>
      </c>
      <c r="B14" s="113">
        <v>660537</v>
      </c>
      <c r="C14" s="113">
        <v>8118688</v>
      </c>
      <c r="D14" s="113">
        <v>806411</v>
      </c>
      <c r="E14" s="113">
        <v>3920213</v>
      </c>
      <c r="F14" s="113">
        <v>0</v>
      </c>
      <c r="G14" s="113">
        <v>0</v>
      </c>
      <c r="H14" s="113">
        <v>0</v>
      </c>
      <c r="I14" s="113">
        <f t="shared" si="0"/>
        <v>13505849</v>
      </c>
      <c r="J14" s="113">
        <v>0</v>
      </c>
      <c r="K14" s="113">
        <v>0</v>
      </c>
      <c r="L14" s="14"/>
    </row>
    <row r="15" spans="1:13" x14ac:dyDescent="0.2">
      <c r="A15" s="58" t="s">
        <v>131</v>
      </c>
      <c r="B15" s="113">
        <v>849787</v>
      </c>
      <c r="C15" s="113">
        <v>6909695</v>
      </c>
      <c r="D15" s="113">
        <v>509872</v>
      </c>
      <c r="E15" s="113">
        <v>0</v>
      </c>
      <c r="F15" s="113">
        <v>0</v>
      </c>
      <c r="G15" s="113">
        <v>0</v>
      </c>
      <c r="H15" s="113">
        <v>0</v>
      </c>
      <c r="I15" s="113">
        <f t="shared" si="0"/>
        <v>8269354</v>
      </c>
      <c r="J15" s="113">
        <v>0</v>
      </c>
      <c r="K15" s="113">
        <v>0</v>
      </c>
    </row>
    <row r="16" spans="1:13" x14ac:dyDescent="0.2">
      <c r="A16" s="58" t="s">
        <v>35</v>
      </c>
      <c r="B16" s="113">
        <v>18729134.260000002</v>
      </c>
      <c r="C16" s="113">
        <v>101208049.12</v>
      </c>
      <c r="D16" s="113">
        <v>18395938.969999999</v>
      </c>
      <c r="E16" s="113">
        <v>248451782.78</v>
      </c>
      <c r="F16" s="113">
        <v>3362313.01</v>
      </c>
      <c r="G16" s="113">
        <v>13524423.76</v>
      </c>
      <c r="H16" s="113">
        <v>11834094.1</v>
      </c>
      <c r="I16" s="113">
        <f t="shared" si="0"/>
        <v>415505736</v>
      </c>
      <c r="J16" s="113">
        <v>0</v>
      </c>
      <c r="K16" s="113">
        <v>0</v>
      </c>
    </row>
    <row r="17" spans="1:11" x14ac:dyDescent="0.2">
      <c r="A17" s="58" t="s">
        <v>36</v>
      </c>
      <c r="B17" s="113">
        <v>9291823</v>
      </c>
      <c r="C17" s="113">
        <v>20608088</v>
      </c>
      <c r="D17" s="113">
        <v>9974541</v>
      </c>
      <c r="E17" s="113">
        <v>166727795</v>
      </c>
      <c r="F17" s="113">
        <v>1325268</v>
      </c>
      <c r="G17" s="113">
        <v>2150190</v>
      </c>
      <c r="H17" s="113">
        <v>0</v>
      </c>
      <c r="I17" s="113">
        <f t="shared" si="0"/>
        <v>210077705</v>
      </c>
      <c r="J17" s="113">
        <v>0</v>
      </c>
      <c r="K17" s="113">
        <v>0</v>
      </c>
    </row>
    <row r="18" spans="1:11" x14ac:dyDescent="0.2">
      <c r="A18" s="58" t="s">
        <v>37</v>
      </c>
      <c r="B18" s="113">
        <v>189156.57</v>
      </c>
      <c r="C18" s="113">
        <v>1267565.04</v>
      </c>
      <c r="D18" s="113">
        <v>282471.38</v>
      </c>
      <c r="E18" s="113">
        <v>6228283.1399999997</v>
      </c>
      <c r="F18" s="113">
        <v>3562</v>
      </c>
      <c r="G18" s="113">
        <v>335757.33</v>
      </c>
      <c r="H18" s="113">
        <v>0</v>
      </c>
      <c r="I18" s="113">
        <f t="shared" si="0"/>
        <v>8306795.46</v>
      </c>
      <c r="J18" s="113">
        <v>263000</v>
      </c>
      <c r="K18" s="113">
        <v>1279380.54</v>
      </c>
    </row>
    <row r="19" spans="1:11" x14ac:dyDescent="0.2">
      <c r="A19" s="58" t="s">
        <v>132</v>
      </c>
      <c r="B19" s="113">
        <v>927649</v>
      </c>
      <c r="C19" s="113">
        <v>2423495</v>
      </c>
      <c r="D19" s="113">
        <v>735812</v>
      </c>
      <c r="E19" s="113">
        <v>7851253</v>
      </c>
      <c r="F19" s="113">
        <v>475807</v>
      </c>
      <c r="G19" s="113">
        <v>4916322</v>
      </c>
      <c r="H19" s="113">
        <v>0</v>
      </c>
      <c r="I19" s="113">
        <f t="shared" si="0"/>
        <v>17330338</v>
      </c>
      <c r="J19" s="113">
        <v>503029</v>
      </c>
      <c r="K19" s="113">
        <v>0</v>
      </c>
    </row>
    <row r="20" spans="1:11" x14ac:dyDescent="0.2">
      <c r="A20" s="58" t="s">
        <v>39</v>
      </c>
      <c r="B20" s="113">
        <v>1355259</v>
      </c>
      <c r="C20" s="113">
        <v>3991796</v>
      </c>
      <c r="D20" s="113">
        <v>1526434</v>
      </c>
      <c r="E20" s="113">
        <v>29279803</v>
      </c>
      <c r="F20" s="113">
        <v>556216</v>
      </c>
      <c r="G20" s="113">
        <v>0</v>
      </c>
      <c r="H20" s="113">
        <v>888222</v>
      </c>
      <c r="I20" s="113">
        <f t="shared" si="0"/>
        <v>37597730</v>
      </c>
      <c r="J20" s="113">
        <v>0</v>
      </c>
      <c r="K20" s="113">
        <v>0</v>
      </c>
    </row>
    <row r="21" spans="1:11" x14ac:dyDescent="0.2">
      <c r="A21" s="58" t="s">
        <v>40</v>
      </c>
      <c r="B21" s="113">
        <v>3110758</v>
      </c>
      <c r="C21" s="113">
        <v>44536405</v>
      </c>
      <c r="D21" s="113">
        <v>10850752</v>
      </c>
      <c r="E21" s="113">
        <v>111478391</v>
      </c>
      <c r="F21" s="113">
        <v>359527</v>
      </c>
      <c r="G21" s="113">
        <v>2557935</v>
      </c>
      <c r="H21" s="113">
        <v>51974</v>
      </c>
      <c r="I21" s="113">
        <f t="shared" si="0"/>
        <v>172945742</v>
      </c>
      <c r="J21" s="113">
        <v>0</v>
      </c>
      <c r="K21" s="113">
        <v>0</v>
      </c>
    </row>
    <row r="22" spans="1:11" x14ac:dyDescent="0.2">
      <c r="A22" s="58" t="s">
        <v>41</v>
      </c>
      <c r="B22" s="113">
        <v>4693096.4800000004</v>
      </c>
      <c r="C22" s="113">
        <v>20646957.800000001</v>
      </c>
      <c r="D22" s="113">
        <v>7742268.29</v>
      </c>
      <c r="E22" s="113">
        <v>131541784.25</v>
      </c>
      <c r="F22" s="113">
        <v>5796285.0899999999</v>
      </c>
      <c r="G22" s="113">
        <v>5317777.09</v>
      </c>
      <c r="H22" s="113">
        <v>0</v>
      </c>
      <c r="I22" s="113">
        <f t="shared" si="0"/>
        <v>175738169</v>
      </c>
      <c r="J22" s="113">
        <v>0</v>
      </c>
      <c r="K22" s="113">
        <v>0</v>
      </c>
    </row>
    <row r="23" spans="1:11" x14ac:dyDescent="0.2">
      <c r="A23" s="58" t="s">
        <v>42</v>
      </c>
      <c r="B23" s="113">
        <v>1890122</v>
      </c>
      <c r="C23" s="113">
        <v>9638521</v>
      </c>
      <c r="D23" s="113">
        <v>3688431</v>
      </c>
      <c r="E23" s="113">
        <v>53993910</v>
      </c>
      <c r="F23" s="113">
        <v>735240</v>
      </c>
      <c r="G23" s="113">
        <v>0</v>
      </c>
      <c r="H23" s="113">
        <v>0</v>
      </c>
      <c r="I23" s="113">
        <f t="shared" si="0"/>
        <v>69946224</v>
      </c>
      <c r="J23" s="113">
        <v>0</v>
      </c>
      <c r="K23" s="113">
        <v>0</v>
      </c>
    </row>
    <row r="24" spans="1:11" x14ac:dyDescent="0.2">
      <c r="A24" s="58" t="s">
        <v>43</v>
      </c>
      <c r="B24" s="113">
        <v>3705217</v>
      </c>
      <c r="C24" s="113">
        <v>12282485</v>
      </c>
      <c r="D24" s="113">
        <v>2654715</v>
      </c>
      <c r="E24" s="113">
        <v>25280901</v>
      </c>
      <c r="F24" s="113">
        <v>1039758</v>
      </c>
      <c r="G24" s="113">
        <v>20464</v>
      </c>
      <c r="H24" s="113">
        <v>0</v>
      </c>
      <c r="I24" s="113">
        <f t="shared" si="0"/>
        <v>44983540</v>
      </c>
      <c r="J24" s="113">
        <v>0</v>
      </c>
      <c r="K24" s="113">
        <v>0</v>
      </c>
    </row>
    <row r="25" spans="1:11" x14ac:dyDescent="0.2">
      <c r="A25" s="58" t="s">
        <v>44</v>
      </c>
      <c r="B25" s="113">
        <v>1546309</v>
      </c>
      <c r="C25" s="113">
        <v>9675052</v>
      </c>
      <c r="D25" s="113">
        <v>4525114</v>
      </c>
      <c r="E25" s="113">
        <v>67565461</v>
      </c>
      <c r="F25" s="113">
        <v>1961163</v>
      </c>
      <c r="G25" s="113">
        <v>8943172</v>
      </c>
      <c r="H25" s="113">
        <v>1029</v>
      </c>
      <c r="I25" s="113">
        <f t="shared" si="0"/>
        <v>94217300</v>
      </c>
      <c r="J25" s="113">
        <v>0</v>
      </c>
      <c r="K25" s="113">
        <v>0</v>
      </c>
    </row>
    <row r="26" spans="1:11" x14ac:dyDescent="0.2">
      <c r="A26" s="58" t="s">
        <v>45</v>
      </c>
      <c r="B26" s="113">
        <v>1551413</v>
      </c>
      <c r="C26" s="113">
        <v>11691431</v>
      </c>
      <c r="D26" s="113">
        <v>2712577</v>
      </c>
      <c r="E26" s="113">
        <v>72707077</v>
      </c>
      <c r="F26" s="113">
        <v>280727</v>
      </c>
      <c r="G26" s="113">
        <v>238721</v>
      </c>
      <c r="H26" s="113">
        <v>1236530</v>
      </c>
      <c r="I26" s="113">
        <f t="shared" si="0"/>
        <v>90418476</v>
      </c>
      <c r="J26" s="113">
        <v>0</v>
      </c>
      <c r="K26" s="113">
        <v>711</v>
      </c>
    </row>
    <row r="27" spans="1:11" x14ac:dyDescent="0.2">
      <c r="A27" s="58" t="s">
        <v>46</v>
      </c>
      <c r="B27" s="113">
        <v>761343</v>
      </c>
      <c r="C27" s="113">
        <v>2694499</v>
      </c>
      <c r="D27" s="113">
        <v>984312</v>
      </c>
      <c r="E27" s="113">
        <v>16433023</v>
      </c>
      <c r="F27" s="113">
        <v>0</v>
      </c>
      <c r="G27" s="113">
        <v>0</v>
      </c>
      <c r="H27" s="113">
        <v>0</v>
      </c>
      <c r="I27" s="113">
        <f t="shared" si="0"/>
        <v>20873177</v>
      </c>
      <c r="J27" s="113">
        <v>0</v>
      </c>
      <c r="K27" s="113">
        <v>157022</v>
      </c>
    </row>
    <row r="28" spans="1:11" x14ac:dyDescent="0.2">
      <c r="A28" s="58" t="s">
        <v>47</v>
      </c>
      <c r="B28" s="113">
        <v>2297687</v>
      </c>
      <c r="C28" s="113">
        <v>8580299</v>
      </c>
      <c r="D28" s="113">
        <v>4732124</v>
      </c>
      <c r="E28" s="113">
        <v>38809213</v>
      </c>
      <c r="F28" s="113">
        <v>1673265</v>
      </c>
      <c r="G28" s="113">
        <v>156244</v>
      </c>
      <c r="H28" s="113">
        <v>8388683</v>
      </c>
      <c r="I28" s="113">
        <f t="shared" si="0"/>
        <v>64637515</v>
      </c>
      <c r="J28" s="113">
        <v>0</v>
      </c>
      <c r="K28" s="113">
        <v>0</v>
      </c>
    </row>
    <row r="29" spans="1:11" x14ac:dyDescent="0.2">
      <c r="A29" s="58" t="s">
        <v>48</v>
      </c>
      <c r="B29" s="113">
        <v>38393</v>
      </c>
      <c r="C29" s="113">
        <v>39877133</v>
      </c>
      <c r="D29" s="113">
        <v>12419974</v>
      </c>
      <c r="E29" s="113">
        <v>100742724</v>
      </c>
      <c r="F29" s="113">
        <v>0</v>
      </c>
      <c r="G29" s="113">
        <v>0</v>
      </c>
      <c r="H29" s="113">
        <v>2492306</v>
      </c>
      <c r="I29" s="113">
        <f t="shared" si="0"/>
        <v>155570530</v>
      </c>
      <c r="J29" s="113">
        <v>0</v>
      </c>
      <c r="K29" s="113">
        <v>0</v>
      </c>
    </row>
    <row r="30" spans="1:11" x14ac:dyDescent="0.2">
      <c r="A30" s="58" t="s">
        <v>124</v>
      </c>
      <c r="B30" s="113">
        <v>701130</v>
      </c>
      <c r="C30" s="113">
        <v>32737058</v>
      </c>
      <c r="D30" s="113">
        <v>7877222</v>
      </c>
      <c r="E30" s="113">
        <v>99529841</v>
      </c>
      <c r="F30" s="113">
        <v>4173596</v>
      </c>
      <c r="G30" s="113">
        <v>10011499</v>
      </c>
      <c r="H30" s="113">
        <v>246965</v>
      </c>
      <c r="I30" s="113">
        <f t="shared" si="0"/>
        <v>155277311</v>
      </c>
      <c r="J30" s="113">
        <v>0</v>
      </c>
      <c r="K30" s="113">
        <v>1</v>
      </c>
    </row>
    <row r="31" spans="1:11" x14ac:dyDescent="0.2">
      <c r="A31" s="58" t="s">
        <v>50</v>
      </c>
      <c r="B31" s="113">
        <v>8121980</v>
      </c>
      <c r="C31" s="113">
        <v>15236407</v>
      </c>
      <c r="D31" s="113">
        <v>5713652</v>
      </c>
      <c r="E31" s="113">
        <v>75453518</v>
      </c>
      <c r="F31" s="113">
        <v>566337</v>
      </c>
      <c r="G31" s="113">
        <v>0</v>
      </c>
      <c r="H31" s="113">
        <v>1494986</v>
      </c>
      <c r="I31" s="113">
        <f t="shared" si="0"/>
        <v>106586880</v>
      </c>
      <c r="J31" s="113">
        <v>0</v>
      </c>
      <c r="K31" s="113">
        <v>0</v>
      </c>
    </row>
    <row r="32" spans="1:11" x14ac:dyDescent="0.2">
      <c r="A32" s="58" t="s">
        <v>51</v>
      </c>
      <c r="B32" s="113">
        <v>4425826</v>
      </c>
      <c r="C32" s="113">
        <v>13877628</v>
      </c>
      <c r="D32" s="113">
        <v>3316342</v>
      </c>
      <c r="E32" s="113">
        <v>41987038</v>
      </c>
      <c r="F32" s="113">
        <v>0</v>
      </c>
      <c r="G32" s="113">
        <v>930549</v>
      </c>
      <c r="H32" s="113">
        <v>4448041</v>
      </c>
      <c r="I32" s="113">
        <f t="shared" si="0"/>
        <v>68985424</v>
      </c>
      <c r="J32" s="113">
        <v>0</v>
      </c>
      <c r="K32" s="113">
        <v>0</v>
      </c>
    </row>
    <row r="33" spans="1:11" x14ac:dyDescent="0.2">
      <c r="A33" s="58" t="s">
        <v>52</v>
      </c>
      <c r="B33" s="113">
        <v>1762959</v>
      </c>
      <c r="C33" s="113">
        <v>10565029</v>
      </c>
      <c r="D33" s="113">
        <v>11112600</v>
      </c>
      <c r="E33" s="113">
        <v>71145554</v>
      </c>
      <c r="F33" s="113">
        <v>0</v>
      </c>
      <c r="G33" s="113">
        <v>0</v>
      </c>
      <c r="H33" s="113">
        <v>0</v>
      </c>
      <c r="I33" s="113">
        <f t="shared" si="0"/>
        <v>94586142</v>
      </c>
      <c r="J33" s="113">
        <v>0</v>
      </c>
      <c r="K33" s="113">
        <v>0</v>
      </c>
    </row>
    <row r="34" spans="1:11" x14ac:dyDescent="0.2">
      <c r="A34" s="58" t="s">
        <v>53</v>
      </c>
      <c r="B34" s="113">
        <v>0</v>
      </c>
      <c r="C34" s="113">
        <v>2666005</v>
      </c>
      <c r="D34" s="113">
        <v>999752</v>
      </c>
      <c r="E34" s="113">
        <v>13797453</v>
      </c>
      <c r="F34" s="113">
        <v>1852196</v>
      </c>
      <c r="G34" s="113">
        <v>1611288</v>
      </c>
      <c r="H34" s="113">
        <v>1012197</v>
      </c>
      <c r="I34" s="113">
        <f t="shared" si="0"/>
        <v>21938891</v>
      </c>
      <c r="J34" s="113">
        <v>0</v>
      </c>
      <c r="K34" s="113">
        <v>0</v>
      </c>
    </row>
    <row r="35" spans="1:11" x14ac:dyDescent="0.2">
      <c r="A35" s="58" t="s">
        <v>133</v>
      </c>
      <c r="B35" s="113">
        <v>3371107</v>
      </c>
      <c r="C35" s="113">
        <v>6549617</v>
      </c>
      <c r="D35" s="113">
        <v>2269535</v>
      </c>
      <c r="E35" s="113">
        <v>19215342</v>
      </c>
      <c r="F35" s="113">
        <v>905890</v>
      </c>
      <c r="G35" s="113">
        <v>5727889</v>
      </c>
      <c r="H35" s="113">
        <v>159898</v>
      </c>
      <c r="I35" s="113">
        <f t="shared" si="0"/>
        <v>38199278</v>
      </c>
      <c r="J35" s="113">
        <v>0</v>
      </c>
      <c r="K35" s="113">
        <v>0</v>
      </c>
    </row>
    <row r="36" spans="1:11" x14ac:dyDescent="0.2">
      <c r="A36" s="58" t="s">
        <v>55</v>
      </c>
      <c r="B36" s="113">
        <v>2623478</v>
      </c>
      <c r="C36" s="113">
        <v>4669044</v>
      </c>
      <c r="D36" s="113">
        <v>2270027</v>
      </c>
      <c r="E36" s="113">
        <v>32540158</v>
      </c>
      <c r="F36" s="113">
        <v>1172239</v>
      </c>
      <c r="G36" s="113">
        <v>4031426</v>
      </c>
      <c r="H36" s="113">
        <v>855855</v>
      </c>
      <c r="I36" s="113">
        <f t="shared" si="0"/>
        <v>48162227</v>
      </c>
      <c r="J36" s="113">
        <v>0</v>
      </c>
      <c r="K36" s="113">
        <v>0</v>
      </c>
    </row>
    <row r="37" spans="1:11" x14ac:dyDescent="0.2">
      <c r="A37" s="58" t="s">
        <v>56</v>
      </c>
      <c r="B37" s="113">
        <v>0</v>
      </c>
      <c r="C37" s="113">
        <v>827561</v>
      </c>
      <c r="D37" s="113">
        <v>804966</v>
      </c>
      <c r="E37" s="113">
        <v>8005749</v>
      </c>
      <c r="F37" s="113">
        <v>0</v>
      </c>
      <c r="G37" s="113">
        <v>0</v>
      </c>
      <c r="H37" s="113">
        <v>706234</v>
      </c>
      <c r="I37" s="113">
        <f t="shared" si="0"/>
        <v>10344510</v>
      </c>
      <c r="J37" s="113">
        <v>0</v>
      </c>
      <c r="K37" s="113">
        <v>0</v>
      </c>
    </row>
    <row r="38" spans="1:11" x14ac:dyDescent="0.2">
      <c r="A38" s="58" t="s">
        <v>57</v>
      </c>
      <c r="B38" s="113">
        <v>636314</v>
      </c>
      <c r="C38" s="113">
        <v>15596140</v>
      </c>
      <c r="D38" s="113">
        <v>8423830</v>
      </c>
      <c r="E38" s="113">
        <v>119180058</v>
      </c>
      <c r="F38" s="113">
        <v>334604</v>
      </c>
      <c r="G38" s="113">
        <v>17536420</v>
      </c>
      <c r="H38" s="113">
        <v>0</v>
      </c>
      <c r="I38" s="113">
        <f t="shared" ref="I38:I61" si="1">SUM(B38:H38)</f>
        <v>161707366</v>
      </c>
      <c r="J38" s="113">
        <v>0</v>
      </c>
      <c r="K38" s="113">
        <v>0</v>
      </c>
    </row>
    <row r="39" spans="1:11" x14ac:dyDescent="0.2">
      <c r="A39" s="58" t="s">
        <v>58</v>
      </c>
      <c r="B39" s="113">
        <v>0</v>
      </c>
      <c r="C39" s="113">
        <v>6881199</v>
      </c>
      <c r="D39" s="113">
        <v>2955591</v>
      </c>
      <c r="E39" s="113">
        <v>64106152</v>
      </c>
      <c r="F39" s="113">
        <v>0</v>
      </c>
      <c r="G39" s="113">
        <v>0</v>
      </c>
      <c r="H39" s="113">
        <v>0</v>
      </c>
      <c r="I39" s="113">
        <f t="shared" si="1"/>
        <v>73942942</v>
      </c>
      <c r="J39" s="113">
        <v>0</v>
      </c>
      <c r="K39" s="113">
        <v>847</v>
      </c>
    </row>
    <row r="40" spans="1:11" x14ac:dyDescent="0.2">
      <c r="A40" s="58" t="s">
        <v>117</v>
      </c>
      <c r="B40" s="113">
        <v>9208245</v>
      </c>
      <c r="C40" s="113">
        <v>94829888</v>
      </c>
      <c r="D40" s="113">
        <v>28056222</v>
      </c>
      <c r="E40" s="113">
        <v>555597864</v>
      </c>
      <c r="F40" s="113">
        <v>4771220</v>
      </c>
      <c r="G40" s="113">
        <v>0</v>
      </c>
      <c r="H40" s="113">
        <v>7588214</v>
      </c>
      <c r="I40" s="113">
        <f t="shared" si="1"/>
        <v>700051653</v>
      </c>
      <c r="J40" s="113">
        <v>0</v>
      </c>
      <c r="K40" s="113">
        <v>0</v>
      </c>
    </row>
    <row r="41" spans="1:11" x14ac:dyDescent="0.2">
      <c r="A41" s="58" t="s">
        <v>60</v>
      </c>
      <c r="B41" s="113">
        <v>9151958</v>
      </c>
      <c r="C41" s="113">
        <v>31290096</v>
      </c>
      <c r="D41" s="113">
        <v>11815825</v>
      </c>
      <c r="E41" s="113">
        <v>189925939</v>
      </c>
      <c r="F41" s="113">
        <v>0</v>
      </c>
      <c r="G41" s="113">
        <v>0</v>
      </c>
      <c r="H41" s="113">
        <v>0</v>
      </c>
      <c r="I41" s="113">
        <f t="shared" si="1"/>
        <v>242183818</v>
      </c>
      <c r="J41" s="113">
        <v>0</v>
      </c>
      <c r="K41" s="113">
        <v>1125</v>
      </c>
    </row>
    <row r="42" spans="1:11" x14ac:dyDescent="0.2">
      <c r="A42" s="58" t="s">
        <v>61</v>
      </c>
      <c r="B42" s="113">
        <v>244913</v>
      </c>
      <c r="C42" s="113">
        <v>2140652</v>
      </c>
      <c r="D42" s="113">
        <v>575604</v>
      </c>
      <c r="E42" s="113">
        <v>5178274</v>
      </c>
      <c r="F42" s="113">
        <v>0</v>
      </c>
      <c r="G42" s="113">
        <v>0</v>
      </c>
      <c r="H42" s="113">
        <v>0</v>
      </c>
      <c r="I42" s="113">
        <f t="shared" si="1"/>
        <v>8139443</v>
      </c>
      <c r="J42" s="113">
        <v>0</v>
      </c>
      <c r="K42" s="113">
        <v>0</v>
      </c>
    </row>
    <row r="43" spans="1:11" x14ac:dyDescent="0.2">
      <c r="A43" s="40" t="s">
        <v>129</v>
      </c>
      <c r="B43" s="113">
        <v>206916</v>
      </c>
      <c r="C43" s="113">
        <v>426258</v>
      </c>
      <c r="D43" s="113">
        <v>392314</v>
      </c>
      <c r="E43" s="113">
        <v>2657760</v>
      </c>
      <c r="F43" s="113">
        <v>0</v>
      </c>
      <c r="G43" s="113">
        <v>0</v>
      </c>
      <c r="H43" s="113">
        <v>83489</v>
      </c>
      <c r="I43" s="113">
        <f t="shared" si="1"/>
        <v>3766737</v>
      </c>
      <c r="J43" s="113">
        <v>365129</v>
      </c>
      <c r="K43" s="113">
        <v>144048</v>
      </c>
    </row>
    <row r="44" spans="1:11" x14ac:dyDescent="0.2">
      <c r="A44" s="58" t="s">
        <v>134</v>
      </c>
      <c r="B44" s="113">
        <v>8850167</v>
      </c>
      <c r="C44" s="113">
        <v>43319378</v>
      </c>
      <c r="D44" s="113">
        <v>12133626</v>
      </c>
      <c r="E44" s="113">
        <v>79932929</v>
      </c>
      <c r="F44" s="113">
        <v>24728979</v>
      </c>
      <c r="G44" s="113">
        <v>0</v>
      </c>
      <c r="H44" s="113">
        <v>0</v>
      </c>
      <c r="I44" s="113">
        <f t="shared" si="1"/>
        <v>168965079</v>
      </c>
      <c r="J44" s="113">
        <v>0</v>
      </c>
      <c r="K44" s="113">
        <v>0</v>
      </c>
    </row>
    <row r="45" spans="1:11" x14ac:dyDescent="0.2">
      <c r="A45" s="58" t="s">
        <v>63</v>
      </c>
      <c r="B45" s="113">
        <v>7869823</v>
      </c>
      <c r="C45" s="113">
        <v>12660520</v>
      </c>
      <c r="D45" s="113">
        <v>4747695</v>
      </c>
      <c r="E45" s="113">
        <v>66168354</v>
      </c>
      <c r="F45" s="113">
        <v>1568389</v>
      </c>
      <c r="G45" s="113">
        <v>0</v>
      </c>
      <c r="H45" s="113">
        <v>1875711</v>
      </c>
      <c r="I45" s="113">
        <f>SUM(B45:H45)</f>
        <v>94890492</v>
      </c>
      <c r="J45" s="113">
        <v>0</v>
      </c>
      <c r="K45" s="113">
        <v>0</v>
      </c>
    </row>
    <row r="46" spans="1:11" x14ac:dyDescent="0.2">
      <c r="A46" s="58" t="s">
        <v>64</v>
      </c>
      <c r="B46" s="113">
        <v>2823455</v>
      </c>
      <c r="C46" s="113">
        <v>17519576</v>
      </c>
      <c r="D46" s="113">
        <v>2513799</v>
      </c>
      <c r="E46" s="113">
        <v>34926251</v>
      </c>
      <c r="F46" s="113">
        <v>139834</v>
      </c>
      <c r="G46" s="113">
        <v>0</v>
      </c>
      <c r="H46" s="113">
        <v>0</v>
      </c>
      <c r="I46" s="113">
        <f t="shared" si="1"/>
        <v>57922915</v>
      </c>
      <c r="J46" s="113">
        <v>454772</v>
      </c>
      <c r="K46" s="113">
        <v>0</v>
      </c>
    </row>
    <row r="47" spans="1:11" x14ac:dyDescent="0.2">
      <c r="A47" s="58" t="s">
        <v>65</v>
      </c>
      <c r="B47" s="113">
        <v>13224335.369999999</v>
      </c>
      <c r="C47" s="113">
        <v>64312995.159999996</v>
      </c>
      <c r="D47" s="113">
        <v>15303997.02</v>
      </c>
      <c r="E47" s="113">
        <v>233697174.47999999</v>
      </c>
      <c r="F47" s="113">
        <v>7738779.5099999998</v>
      </c>
      <c r="G47" s="113">
        <v>0</v>
      </c>
      <c r="H47" s="113">
        <v>0</v>
      </c>
      <c r="I47" s="113">
        <f t="shared" si="1"/>
        <v>334277281.53999996</v>
      </c>
      <c r="J47" s="113">
        <v>0</v>
      </c>
      <c r="K47" s="113">
        <v>207780.46</v>
      </c>
    </row>
    <row r="48" spans="1:11" x14ac:dyDescent="0.2">
      <c r="A48" s="58" t="s">
        <v>135</v>
      </c>
      <c r="B48" s="113">
        <v>1730206</v>
      </c>
      <c r="C48" s="113">
        <v>6277778</v>
      </c>
      <c r="D48" s="113">
        <v>11021238</v>
      </c>
      <c r="E48" s="113">
        <v>17611941</v>
      </c>
      <c r="F48" s="113">
        <v>1489122</v>
      </c>
      <c r="G48" s="113">
        <v>0</v>
      </c>
      <c r="H48" s="113">
        <v>417081</v>
      </c>
      <c r="I48" s="113">
        <f t="shared" si="1"/>
        <v>38547366</v>
      </c>
      <c r="J48" s="113">
        <v>0</v>
      </c>
      <c r="K48" s="113">
        <v>14078745</v>
      </c>
    </row>
    <row r="49" spans="1:11" x14ac:dyDescent="0.2">
      <c r="A49" s="58" t="s">
        <v>67</v>
      </c>
      <c r="B49" s="113">
        <v>963414</v>
      </c>
      <c r="C49" s="113">
        <v>3704679</v>
      </c>
      <c r="D49" s="113">
        <v>1525624</v>
      </c>
      <c r="E49" s="113">
        <v>19442786</v>
      </c>
      <c r="F49" s="113">
        <v>384363</v>
      </c>
      <c r="G49" s="113">
        <v>0</v>
      </c>
      <c r="H49" s="113">
        <v>0</v>
      </c>
      <c r="I49" s="113">
        <f t="shared" si="1"/>
        <v>26020866</v>
      </c>
      <c r="J49" s="113">
        <v>0</v>
      </c>
      <c r="K49" s="113">
        <v>0</v>
      </c>
    </row>
    <row r="50" spans="1:11" x14ac:dyDescent="0.2">
      <c r="A50" s="58" t="s">
        <v>68</v>
      </c>
      <c r="B50" s="113">
        <v>6511947</v>
      </c>
      <c r="C50" s="113">
        <v>16268627</v>
      </c>
      <c r="D50" s="113">
        <v>5134426</v>
      </c>
      <c r="E50" s="113">
        <v>57803001</v>
      </c>
      <c r="F50" s="113">
        <v>2372479</v>
      </c>
      <c r="G50" s="113">
        <v>2398768</v>
      </c>
      <c r="H50" s="113">
        <v>0</v>
      </c>
      <c r="I50" s="113">
        <f t="shared" si="1"/>
        <v>90489248</v>
      </c>
      <c r="J50" s="113">
        <v>0</v>
      </c>
      <c r="K50" s="113">
        <v>0</v>
      </c>
    </row>
    <row r="51" spans="1:11" x14ac:dyDescent="0.2">
      <c r="A51" s="58" t="s">
        <v>69</v>
      </c>
      <c r="B51" s="113">
        <v>0</v>
      </c>
      <c r="C51" s="113">
        <v>2811629.65</v>
      </c>
      <c r="D51" s="113">
        <v>711894</v>
      </c>
      <c r="E51" s="113">
        <v>9251486.3499999996</v>
      </c>
      <c r="F51" s="113">
        <v>0</v>
      </c>
      <c r="G51" s="113">
        <v>0</v>
      </c>
      <c r="H51" s="113">
        <v>0</v>
      </c>
      <c r="I51" s="113">
        <f t="shared" si="1"/>
        <v>12775010</v>
      </c>
      <c r="J51" s="113">
        <v>0</v>
      </c>
      <c r="K51" s="113">
        <v>0</v>
      </c>
    </row>
    <row r="52" spans="1:11" x14ac:dyDescent="0.2">
      <c r="A52" s="58" t="s">
        <v>136</v>
      </c>
      <c r="B52" s="113">
        <v>1303372</v>
      </c>
      <c r="C52" s="113">
        <v>29353151</v>
      </c>
      <c r="D52" s="113">
        <v>4489607</v>
      </c>
      <c r="E52" s="113">
        <v>44319581</v>
      </c>
      <c r="F52" s="113">
        <v>0</v>
      </c>
      <c r="G52" s="113">
        <v>1734366</v>
      </c>
      <c r="H52" s="113">
        <v>5732501</v>
      </c>
      <c r="I52" s="113">
        <f t="shared" si="1"/>
        <v>86932578</v>
      </c>
      <c r="J52" s="113">
        <v>0</v>
      </c>
      <c r="K52" s="113">
        <v>31569851</v>
      </c>
    </row>
    <row r="53" spans="1:11" x14ac:dyDescent="0.2">
      <c r="A53" s="58" t="s">
        <v>71</v>
      </c>
      <c r="B53" s="113">
        <v>17011698</v>
      </c>
      <c r="C53" s="113">
        <v>68480153</v>
      </c>
      <c r="D53" s="113">
        <v>18902976</v>
      </c>
      <c r="E53" s="113">
        <v>362160623</v>
      </c>
      <c r="F53" s="113">
        <v>5281776</v>
      </c>
      <c r="G53" s="113">
        <v>43314855</v>
      </c>
      <c r="H53" s="113">
        <v>6121641</v>
      </c>
      <c r="I53" s="113">
        <f t="shared" si="1"/>
        <v>521273722</v>
      </c>
      <c r="J53" s="113">
        <v>0</v>
      </c>
      <c r="K53" s="113">
        <v>0</v>
      </c>
    </row>
    <row r="54" spans="1:11" x14ac:dyDescent="0.2">
      <c r="A54" s="58" t="s">
        <v>72</v>
      </c>
      <c r="B54" s="113">
        <v>766006</v>
      </c>
      <c r="C54" s="113">
        <v>13739575</v>
      </c>
      <c r="D54" s="113">
        <v>3523137</v>
      </c>
      <c r="E54" s="113">
        <v>53799924</v>
      </c>
      <c r="F54" s="113">
        <v>929881</v>
      </c>
      <c r="G54" s="113">
        <v>911555</v>
      </c>
      <c r="H54" s="113">
        <v>0</v>
      </c>
      <c r="I54" s="113">
        <f t="shared" si="1"/>
        <v>73670078</v>
      </c>
      <c r="J54" s="113">
        <v>0</v>
      </c>
      <c r="K54" s="113">
        <v>0</v>
      </c>
    </row>
    <row r="55" spans="1:11" x14ac:dyDescent="0.2">
      <c r="A55" s="58" t="s">
        <v>73</v>
      </c>
      <c r="B55" s="113">
        <v>219710</v>
      </c>
      <c r="C55" s="113">
        <v>1372448</v>
      </c>
      <c r="D55" s="113">
        <v>750017</v>
      </c>
      <c r="E55" s="113">
        <v>12157994</v>
      </c>
      <c r="F55" s="113">
        <v>81460</v>
      </c>
      <c r="G55" s="113">
        <v>106366</v>
      </c>
      <c r="H55" s="113">
        <v>1090495</v>
      </c>
      <c r="I55" s="113">
        <f t="shared" si="1"/>
        <v>15778490</v>
      </c>
      <c r="J55" s="113">
        <v>0</v>
      </c>
      <c r="K55" s="113">
        <v>0</v>
      </c>
    </row>
    <row r="56" spans="1:11" x14ac:dyDescent="0.2">
      <c r="A56" s="58" t="s">
        <v>74</v>
      </c>
      <c r="B56" s="113">
        <v>91899</v>
      </c>
      <c r="C56" s="113">
        <v>262390</v>
      </c>
      <c r="D56" s="113">
        <v>94624</v>
      </c>
      <c r="E56" s="113">
        <v>2350110</v>
      </c>
      <c r="F56" s="113">
        <v>254693</v>
      </c>
      <c r="G56" s="113">
        <v>0</v>
      </c>
      <c r="H56" s="113">
        <v>0</v>
      </c>
      <c r="I56" s="113">
        <f t="shared" si="1"/>
        <v>3053716</v>
      </c>
      <c r="J56" s="113">
        <v>2061363</v>
      </c>
      <c r="K56" s="113">
        <v>54549</v>
      </c>
    </row>
    <row r="57" spans="1:11" x14ac:dyDescent="0.2">
      <c r="A57" s="58" t="s">
        <v>75</v>
      </c>
      <c r="B57" s="113">
        <v>1490150</v>
      </c>
      <c r="C57" s="113">
        <v>21314443</v>
      </c>
      <c r="D57" s="113">
        <v>6577553</v>
      </c>
      <c r="E57" s="113">
        <v>69379488</v>
      </c>
      <c r="F57" s="113">
        <v>5183569</v>
      </c>
      <c r="G57" s="113">
        <v>9092667</v>
      </c>
      <c r="H57" s="113">
        <v>0</v>
      </c>
      <c r="I57" s="113">
        <f t="shared" si="1"/>
        <v>113037870</v>
      </c>
      <c r="J57" s="113">
        <v>0</v>
      </c>
      <c r="K57" s="113">
        <v>0</v>
      </c>
    </row>
    <row r="58" spans="1:11" x14ac:dyDescent="0.2">
      <c r="A58" s="58" t="s">
        <v>76</v>
      </c>
      <c r="B58" s="113">
        <v>12291932</v>
      </c>
      <c r="C58" s="113">
        <v>25611423</v>
      </c>
      <c r="D58" s="113">
        <v>10579824</v>
      </c>
      <c r="E58" s="113">
        <v>127578264</v>
      </c>
      <c r="F58" s="113">
        <v>13608278</v>
      </c>
      <c r="G58" s="113">
        <v>915458</v>
      </c>
      <c r="H58" s="113">
        <v>4032714</v>
      </c>
      <c r="I58" s="113">
        <f t="shared" si="1"/>
        <v>194617893</v>
      </c>
      <c r="J58" s="113">
        <v>0</v>
      </c>
      <c r="K58" s="113">
        <v>0.15</v>
      </c>
    </row>
    <row r="59" spans="1:11" x14ac:dyDescent="0.2">
      <c r="A59" s="58" t="s">
        <v>137</v>
      </c>
      <c r="B59" s="113">
        <v>0</v>
      </c>
      <c r="C59" s="113">
        <v>11110520</v>
      </c>
      <c r="D59" s="113">
        <v>1633739</v>
      </c>
      <c r="E59" s="113">
        <v>19235975</v>
      </c>
      <c r="F59" s="113">
        <v>0</v>
      </c>
      <c r="G59" s="113">
        <v>0</v>
      </c>
      <c r="H59" s="113">
        <v>0</v>
      </c>
      <c r="I59" s="113">
        <f t="shared" si="1"/>
        <v>31980234</v>
      </c>
      <c r="J59" s="113">
        <v>0</v>
      </c>
      <c r="K59" s="113">
        <v>0</v>
      </c>
    </row>
    <row r="60" spans="1:11" x14ac:dyDescent="0.2">
      <c r="A60" s="58" t="s">
        <v>78</v>
      </c>
      <c r="B60" s="113">
        <v>8186732</v>
      </c>
      <c r="C60" s="113">
        <v>14710279</v>
      </c>
      <c r="D60" s="113">
        <v>6333896</v>
      </c>
      <c r="E60" s="113">
        <v>84821434</v>
      </c>
      <c r="F60" s="113">
        <v>4623302</v>
      </c>
      <c r="G60" s="113">
        <v>8546620</v>
      </c>
      <c r="H60" s="113">
        <v>9987779</v>
      </c>
      <c r="I60" s="113">
        <f t="shared" si="1"/>
        <v>137210042</v>
      </c>
      <c r="J60" s="113">
        <v>0</v>
      </c>
      <c r="K60" s="113">
        <v>0</v>
      </c>
    </row>
    <row r="61" spans="1:11" x14ac:dyDescent="0.2">
      <c r="A61" s="126" t="s">
        <v>79</v>
      </c>
      <c r="B61" s="113">
        <v>350391</v>
      </c>
      <c r="C61" s="113">
        <v>866268</v>
      </c>
      <c r="D61" s="113">
        <v>465575</v>
      </c>
      <c r="E61" s="113">
        <v>3982751</v>
      </c>
      <c r="F61" s="113">
        <v>0</v>
      </c>
      <c r="G61" s="113">
        <v>594262</v>
      </c>
      <c r="H61" s="113">
        <v>0</v>
      </c>
      <c r="I61" s="113">
        <f t="shared" si="1"/>
        <v>6259247</v>
      </c>
      <c r="J61" s="113">
        <v>0</v>
      </c>
      <c r="K61" s="113">
        <v>0</v>
      </c>
    </row>
    <row r="62" spans="1:11" x14ac:dyDescent="0.2">
      <c r="A62" s="126"/>
      <c r="B62" s="140"/>
      <c r="C62" s="141"/>
      <c r="D62" s="141"/>
      <c r="E62" s="141"/>
      <c r="F62" s="141"/>
      <c r="G62" s="141"/>
      <c r="H62" s="141"/>
      <c r="I62" s="141"/>
      <c r="J62" s="141"/>
      <c r="K62" s="141"/>
    </row>
    <row r="63" spans="1:11" x14ac:dyDescent="0.2">
      <c r="A63" s="142" t="s">
        <v>14</v>
      </c>
      <c r="B63" s="50">
        <f>SUM(B6:B61)</f>
        <v>185575044.87</v>
      </c>
      <c r="C63" s="50">
        <f t="shared" ref="C63:K63" si="2">SUM(C6:C61)</f>
        <v>1006403964.3799999</v>
      </c>
      <c r="D63" s="50">
        <f t="shared" si="2"/>
        <v>321244321.83000004</v>
      </c>
      <c r="E63" s="50">
        <f t="shared" si="2"/>
        <v>4383054234.3999996</v>
      </c>
      <c r="F63" s="50">
        <f t="shared" si="2"/>
        <v>111790073.14</v>
      </c>
      <c r="G63" s="50">
        <f t="shared" si="2"/>
        <v>160979191.28</v>
      </c>
      <c r="H63" s="50">
        <f t="shared" si="2"/>
        <v>131652943.09999999</v>
      </c>
      <c r="I63" s="50">
        <f t="shared" si="2"/>
        <v>6300699773</v>
      </c>
      <c r="J63" s="50">
        <f t="shared" si="2"/>
        <v>3647293</v>
      </c>
      <c r="K63" s="50">
        <f t="shared" si="2"/>
        <v>53535801.149999999</v>
      </c>
    </row>
    <row r="64" spans="1:11" x14ac:dyDescent="0.2">
      <c r="A64" s="142"/>
      <c r="B64" s="50"/>
      <c r="C64" s="50"/>
      <c r="D64" s="50"/>
      <c r="E64" s="50"/>
      <c r="F64" s="50"/>
      <c r="G64" s="50"/>
      <c r="H64" s="50"/>
      <c r="I64" s="50"/>
      <c r="J64" s="50"/>
      <c r="K64" s="50"/>
    </row>
    <row r="65" spans="1:1" x14ac:dyDescent="0.2">
      <c r="A65" s="5" t="s">
        <v>128</v>
      </c>
    </row>
    <row r="67" spans="1:1" x14ac:dyDescent="0.2">
      <c r="A67" s="126" t="s">
        <v>145</v>
      </c>
    </row>
    <row r="68" spans="1:1" x14ac:dyDescent="0.2">
      <c r="A68" s="126"/>
    </row>
    <row r="70" spans="1:1" x14ac:dyDescent="0.2">
      <c r="A70" s="126"/>
    </row>
  </sheetData>
  <mergeCells count="1">
    <mergeCell ref="A4:L4"/>
  </mergeCells>
  <pageMargins left="0.39" right="0.22" top="0.5" bottom="0.44" header="0.3" footer="0.3"/>
  <pageSetup scale="63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I66"/>
  <sheetViews>
    <sheetView zoomScale="90" zoomScaleNormal="90" workbookViewId="0">
      <pane xSplit="1" ySplit="5" topLeftCell="B30" activePane="bottomRight" state="frozen"/>
      <selection activeCell="A3" sqref="A3"/>
      <selection pane="topRight" activeCell="A3" sqref="A3"/>
      <selection pane="bottomLeft" activeCell="A3" sqref="A3"/>
      <selection pane="bottomRight" activeCell="I45" sqref="I45"/>
    </sheetView>
  </sheetViews>
  <sheetFormatPr defaultRowHeight="12.75" x14ac:dyDescent="0.2"/>
  <cols>
    <col min="1" max="1" width="17.28515625" style="28" customWidth="1"/>
    <col min="2" max="3" width="12.7109375" style="28" customWidth="1"/>
    <col min="4" max="4" width="14.140625" style="28" customWidth="1"/>
    <col min="5" max="8" width="12.7109375" style="28" customWidth="1"/>
    <col min="9" max="9" width="14.28515625" style="28" customWidth="1"/>
    <col min="10" max="257" width="9.140625" style="28"/>
    <col min="258" max="258" width="17.28515625" style="28" customWidth="1"/>
    <col min="259" max="264" width="12.7109375" style="28" customWidth="1"/>
    <col min="265" max="265" width="14.28515625" style="28" customWidth="1"/>
    <col min="266" max="513" width="9.140625" style="28"/>
    <col min="514" max="514" width="17.28515625" style="28" customWidth="1"/>
    <col min="515" max="520" width="12.7109375" style="28" customWidth="1"/>
    <col min="521" max="521" width="14.28515625" style="28" customWidth="1"/>
    <col min="522" max="769" width="9.140625" style="28"/>
    <col min="770" max="770" width="17.28515625" style="28" customWidth="1"/>
    <col min="771" max="776" width="12.7109375" style="28" customWidth="1"/>
    <col min="777" max="777" width="14.28515625" style="28" customWidth="1"/>
    <col min="778" max="1025" width="9.140625" style="28"/>
    <col min="1026" max="1026" width="17.28515625" style="28" customWidth="1"/>
    <col min="1027" max="1032" width="12.7109375" style="28" customWidth="1"/>
    <col min="1033" max="1033" width="14.28515625" style="28" customWidth="1"/>
    <col min="1034" max="1281" width="9.140625" style="28"/>
    <col min="1282" max="1282" width="17.28515625" style="28" customWidth="1"/>
    <col min="1283" max="1288" width="12.7109375" style="28" customWidth="1"/>
    <col min="1289" max="1289" width="14.28515625" style="28" customWidth="1"/>
    <col min="1290" max="1537" width="9.140625" style="28"/>
    <col min="1538" max="1538" width="17.28515625" style="28" customWidth="1"/>
    <col min="1539" max="1544" width="12.7109375" style="28" customWidth="1"/>
    <col min="1545" max="1545" width="14.28515625" style="28" customWidth="1"/>
    <col min="1546" max="1793" width="9.140625" style="28"/>
    <col min="1794" max="1794" width="17.28515625" style="28" customWidth="1"/>
    <col min="1795" max="1800" width="12.7109375" style="28" customWidth="1"/>
    <col min="1801" max="1801" width="14.28515625" style="28" customWidth="1"/>
    <col min="1802" max="2049" width="9.140625" style="28"/>
    <col min="2050" max="2050" width="17.28515625" style="28" customWidth="1"/>
    <col min="2051" max="2056" width="12.7109375" style="28" customWidth="1"/>
    <col min="2057" max="2057" width="14.28515625" style="28" customWidth="1"/>
    <col min="2058" max="2305" width="9.140625" style="28"/>
    <col min="2306" max="2306" width="17.28515625" style="28" customWidth="1"/>
    <col min="2307" max="2312" width="12.7109375" style="28" customWidth="1"/>
    <col min="2313" max="2313" width="14.28515625" style="28" customWidth="1"/>
    <col min="2314" max="2561" width="9.140625" style="28"/>
    <col min="2562" max="2562" width="17.28515625" style="28" customWidth="1"/>
    <col min="2563" max="2568" width="12.7109375" style="28" customWidth="1"/>
    <col min="2569" max="2569" width="14.28515625" style="28" customWidth="1"/>
    <col min="2570" max="2817" width="9.140625" style="28"/>
    <col min="2818" max="2818" width="17.28515625" style="28" customWidth="1"/>
    <col min="2819" max="2824" width="12.7109375" style="28" customWidth="1"/>
    <col min="2825" max="2825" width="14.28515625" style="28" customWidth="1"/>
    <col min="2826" max="3073" width="9.140625" style="28"/>
    <col min="3074" max="3074" width="17.28515625" style="28" customWidth="1"/>
    <col min="3075" max="3080" width="12.7109375" style="28" customWidth="1"/>
    <col min="3081" max="3081" width="14.28515625" style="28" customWidth="1"/>
    <col min="3082" max="3329" width="9.140625" style="28"/>
    <col min="3330" max="3330" width="17.28515625" style="28" customWidth="1"/>
    <col min="3331" max="3336" width="12.7109375" style="28" customWidth="1"/>
    <col min="3337" max="3337" width="14.28515625" style="28" customWidth="1"/>
    <col min="3338" max="3585" width="9.140625" style="28"/>
    <col min="3586" max="3586" width="17.28515625" style="28" customWidth="1"/>
    <col min="3587" max="3592" width="12.7109375" style="28" customWidth="1"/>
    <col min="3593" max="3593" width="14.28515625" style="28" customWidth="1"/>
    <col min="3594" max="3841" width="9.140625" style="28"/>
    <col min="3842" max="3842" width="17.28515625" style="28" customWidth="1"/>
    <col min="3843" max="3848" width="12.7109375" style="28" customWidth="1"/>
    <col min="3849" max="3849" width="14.28515625" style="28" customWidth="1"/>
    <col min="3850" max="4097" width="9.140625" style="28"/>
    <col min="4098" max="4098" width="17.28515625" style="28" customWidth="1"/>
    <col min="4099" max="4104" width="12.7109375" style="28" customWidth="1"/>
    <col min="4105" max="4105" width="14.28515625" style="28" customWidth="1"/>
    <col min="4106" max="4353" width="9.140625" style="28"/>
    <col min="4354" max="4354" width="17.28515625" style="28" customWidth="1"/>
    <col min="4355" max="4360" width="12.7109375" style="28" customWidth="1"/>
    <col min="4361" max="4361" width="14.28515625" style="28" customWidth="1"/>
    <col min="4362" max="4609" width="9.140625" style="28"/>
    <col min="4610" max="4610" width="17.28515625" style="28" customWidth="1"/>
    <col min="4611" max="4616" width="12.7109375" style="28" customWidth="1"/>
    <col min="4617" max="4617" width="14.28515625" style="28" customWidth="1"/>
    <col min="4618" max="4865" width="9.140625" style="28"/>
    <col min="4866" max="4866" width="17.28515625" style="28" customWidth="1"/>
    <col min="4867" max="4872" width="12.7109375" style="28" customWidth="1"/>
    <col min="4873" max="4873" width="14.28515625" style="28" customWidth="1"/>
    <col min="4874" max="5121" width="9.140625" style="28"/>
    <col min="5122" max="5122" width="17.28515625" style="28" customWidth="1"/>
    <col min="5123" max="5128" width="12.7109375" style="28" customWidth="1"/>
    <col min="5129" max="5129" width="14.28515625" style="28" customWidth="1"/>
    <col min="5130" max="5377" width="9.140625" style="28"/>
    <col min="5378" max="5378" width="17.28515625" style="28" customWidth="1"/>
    <col min="5379" max="5384" width="12.7109375" style="28" customWidth="1"/>
    <col min="5385" max="5385" width="14.28515625" style="28" customWidth="1"/>
    <col min="5386" max="5633" width="9.140625" style="28"/>
    <col min="5634" max="5634" width="17.28515625" style="28" customWidth="1"/>
    <col min="5635" max="5640" width="12.7109375" style="28" customWidth="1"/>
    <col min="5641" max="5641" width="14.28515625" style="28" customWidth="1"/>
    <col min="5642" max="5889" width="9.140625" style="28"/>
    <col min="5890" max="5890" width="17.28515625" style="28" customWidth="1"/>
    <col min="5891" max="5896" width="12.7109375" style="28" customWidth="1"/>
    <col min="5897" max="5897" width="14.28515625" style="28" customWidth="1"/>
    <col min="5898" max="6145" width="9.140625" style="28"/>
    <col min="6146" max="6146" width="17.28515625" style="28" customWidth="1"/>
    <col min="6147" max="6152" width="12.7109375" style="28" customWidth="1"/>
    <col min="6153" max="6153" width="14.28515625" style="28" customWidth="1"/>
    <col min="6154" max="6401" width="9.140625" style="28"/>
    <col min="6402" max="6402" width="17.28515625" style="28" customWidth="1"/>
    <col min="6403" max="6408" width="12.7109375" style="28" customWidth="1"/>
    <col min="6409" max="6409" width="14.28515625" style="28" customWidth="1"/>
    <col min="6410" max="6657" width="9.140625" style="28"/>
    <col min="6658" max="6658" width="17.28515625" style="28" customWidth="1"/>
    <col min="6659" max="6664" width="12.7109375" style="28" customWidth="1"/>
    <col min="6665" max="6665" width="14.28515625" style="28" customWidth="1"/>
    <col min="6666" max="6913" width="9.140625" style="28"/>
    <col min="6914" max="6914" width="17.28515625" style="28" customWidth="1"/>
    <col min="6915" max="6920" width="12.7109375" style="28" customWidth="1"/>
    <col min="6921" max="6921" width="14.28515625" style="28" customWidth="1"/>
    <col min="6922" max="7169" width="9.140625" style="28"/>
    <col min="7170" max="7170" width="17.28515625" style="28" customWidth="1"/>
    <col min="7171" max="7176" width="12.7109375" style="28" customWidth="1"/>
    <col min="7177" max="7177" width="14.28515625" style="28" customWidth="1"/>
    <col min="7178" max="7425" width="9.140625" style="28"/>
    <col min="7426" max="7426" width="17.28515625" style="28" customWidth="1"/>
    <col min="7427" max="7432" width="12.7109375" style="28" customWidth="1"/>
    <col min="7433" max="7433" width="14.28515625" style="28" customWidth="1"/>
    <col min="7434" max="7681" width="9.140625" style="28"/>
    <col min="7682" max="7682" width="17.28515625" style="28" customWidth="1"/>
    <col min="7683" max="7688" width="12.7109375" style="28" customWidth="1"/>
    <col min="7689" max="7689" width="14.28515625" style="28" customWidth="1"/>
    <col min="7690" max="7937" width="9.140625" style="28"/>
    <col min="7938" max="7938" width="17.28515625" style="28" customWidth="1"/>
    <col min="7939" max="7944" width="12.7109375" style="28" customWidth="1"/>
    <col min="7945" max="7945" width="14.28515625" style="28" customWidth="1"/>
    <col min="7946" max="8193" width="9.140625" style="28"/>
    <col min="8194" max="8194" width="17.28515625" style="28" customWidth="1"/>
    <col min="8195" max="8200" width="12.7109375" style="28" customWidth="1"/>
    <col min="8201" max="8201" width="14.28515625" style="28" customWidth="1"/>
    <col min="8202" max="8449" width="9.140625" style="28"/>
    <col min="8450" max="8450" width="17.28515625" style="28" customWidth="1"/>
    <col min="8451" max="8456" width="12.7109375" style="28" customWidth="1"/>
    <col min="8457" max="8457" width="14.28515625" style="28" customWidth="1"/>
    <col min="8458" max="8705" width="9.140625" style="28"/>
    <col min="8706" max="8706" width="17.28515625" style="28" customWidth="1"/>
    <col min="8707" max="8712" width="12.7109375" style="28" customWidth="1"/>
    <col min="8713" max="8713" width="14.28515625" style="28" customWidth="1"/>
    <col min="8714" max="8961" width="9.140625" style="28"/>
    <col min="8962" max="8962" width="17.28515625" style="28" customWidth="1"/>
    <col min="8963" max="8968" width="12.7109375" style="28" customWidth="1"/>
    <col min="8969" max="8969" width="14.28515625" style="28" customWidth="1"/>
    <col min="8970" max="9217" width="9.140625" style="28"/>
    <col min="9218" max="9218" width="17.28515625" style="28" customWidth="1"/>
    <col min="9219" max="9224" width="12.7109375" style="28" customWidth="1"/>
    <col min="9225" max="9225" width="14.28515625" style="28" customWidth="1"/>
    <col min="9226" max="9473" width="9.140625" style="28"/>
    <col min="9474" max="9474" width="17.28515625" style="28" customWidth="1"/>
    <col min="9475" max="9480" width="12.7109375" style="28" customWidth="1"/>
    <col min="9481" max="9481" width="14.28515625" style="28" customWidth="1"/>
    <col min="9482" max="9729" width="9.140625" style="28"/>
    <col min="9730" max="9730" width="17.28515625" style="28" customWidth="1"/>
    <col min="9731" max="9736" width="12.7109375" style="28" customWidth="1"/>
    <col min="9737" max="9737" width="14.28515625" style="28" customWidth="1"/>
    <col min="9738" max="9985" width="9.140625" style="28"/>
    <col min="9986" max="9986" width="17.28515625" style="28" customWidth="1"/>
    <col min="9987" max="9992" width="12.7109375" style="28" customWidth="1"/>
    <col min="9993" max="9993" width="14.28515625" style="28" customWidth="1"/>
    <col min="9994" max="10241" width="9.140625" style="28"/>
    <col min="10242" max="10242" width="17.28515625" style="28" customWidth="1"/>
    <col min="10243" max="10248" width="12.7109375" style="28" customWidth="1"/>
    <col min="10249" max="10249" width="14.28515625" style="28" customWidth="1"/>
    <col min="10250" max="10497" width="9.140625" style="28"/>
    <col min="10498" max="10498" width="17.28515625" style="28" customWidth="1"/>
    <col min="10499" max="10504" width="12.7109375" style="28" customWidth="1"/>
    <col min="10505" max="10505" width="14.28515625" style="28" customWidth="1"/>
    <col min="10506" max="10753" width="9.140625" style="28"/>
    <col min="10754" max="10754" width="17.28515625" style="28" customWidth="1"/>
    <col min="10755" max="10760" width="12.7109375" style="28" customWidth="1"/>
    <col min="10761" max="10761" width="14.28515625" style="28" customWidth="1"/>
    <col min="10762" max="11009" width="9.140625" style="28"/>
    <col min="11010" max="11010" width="17.28515625" style="28" customWidth="1"/>
    <col min="11011" max="11016" width="12.7109375" style="28" customWidth="1"/>
    <col min="11017" max="11017" width="14.28515625" style="28" customWidth="1"/>
    <col min="11018" max="11265" width="9.140625" style="28"/>
    <col min="11266" max="11266" width="17.28515625" style="28" customWidth="1"/>
    <col min="11267" max="11272" width="12.7109375" style="28" customWidth="1"/>
    <col min="11273" max="11273" width="14.28515625" style="28" customWidth="1"/>
    <col min="11274" max="11521" width="9.140625" style="28"/>
    <col min="11522" max="11522" width="17.28515625" style="28" customWidth="1"/>
    <col min="11523" max="11528" width="12.7109375" style="28" customWidth="1"/>
    <col min="11529" max="11529" width="14.28515625" style="28" customWidth="1"/>
    <col min="11530" max="11777" width="9.140625" style="28"/>
    <col min="11778" max="11778" width="17.28515625" style="28" customWidth="1"/>
    <col min="11779" max="11784" width="12.7109375" style="28" customWidth="1"/>
    <col min="11785" max="11785" width="14.28515625" style="28" customWidth="1"/>
    <col min="11786" max="12033" width="9.140625" style="28"/>
    <col min="12034" max="12034" width="17.28515625" style="28" customWidth="1"/>
    <col min="12035" max="12040" width="12.7109375" style="28" customWidth="1"/>
    <col min="12041" max="12041" width="14.28515625" style="28" customWidth="1"/>
    <col min="12042" max="12289" width="9.140625" style="28"/>
    <col min="12290" max="12290" width="17.28515625" style="28" customWidth="1"/>
    <col min="12291" max="12296" width="12.7109375" style="28" customWidth="1"/>
    <col min="12297" max="12297" width="14.28515625" style="28" customWidth="1"/>
    <col min="12298" max="12545" width="9.140625" style="28"/>
    <col min="12546" max="12546" width="17.28515625" style="28" customWidth="1"/>
    <col min="12547" max="12552" width="12.7109375" style="28" customWidth="1"/>
    <col min="12553" max="12553" width="14.28515625" style="28" customWidth="1"/>
    <col min="12554" max="12801" width="9.140625" style="28"/>
    <col min="12802" max="12802" width="17.28515625" style="28" customWidth="1"/>
    <col min="12803" max="12808" width="12.7109375" style="28" customWidth="1"/>
    <col min="12809" max="12809" width="14.28515625" style="28" customWidth="1"/>
    <col min="12810" max="13057" width="9.140625" style="28"/>
    <col min="13058" max="13058" width="17.28515625" style="28" customWidth="1"/>
    <col min="13059" max="13064" width="12.7109375" style="28" customWidth="1"/>
    <col min="13065" max="13065" width="14.28515625" style="28" customWidth="1"/>
    <col min="13066" max="13313" width="9.140625" style="28"/>
    <col min="13314" max="13314" width="17.28515625" style="28" customWidth="1"/>
    <col min="13315" max="13320" width="12.7109375" style="28" customWidth="1"/>
    <col min="13321" max="13321" width="14.28515625" style="28" customWidth="1"/>
    <col min="13322" max="13569" width="9.140625" style="28"/>
    <col min="13570" max="13570" width="17.28515625" style="28" customWidth="1"/>
    <col min="13571" max="13576" width="12.7109375" style="28" customWidth="1"/>
    <col min="13577" max="13577" width="14.28515625" style="28" customWidth="1"/>
    <col min="13578" max="13825" width="9.140625" style="28"/>
    <col min="13826" max="13826" width="17.28515625" style="28" customWidth="1"/>
    <col min="13827" max="13832" width="12.7109375" style="28" customWidth="1"/>
    <col min="13833" max="13833" width="14.28515625" style="28" customWidth="1"/>
    <col min="13834" max="14081" width="9.140625" style="28"/>
    <col min="14082" max="14082" width="17.28515625" style="28" customWidth="1"/>
    <col min="14083" max="14088" width="12.7109375" style="28" customWidth="1"/>
    <col min="14089" max="14089" width="14.28515625" style="28" customWidth="1"/>
    <col min="14090" max="14337" width="9.140625" style="28"/>
    <col min="14338" max="14338" width="17.28515625" style="28" customWidth="1"/>
    <col min="14339" max="14344" width="12.7109375" style="28" customWidth="1"/>
    <col min="14345" max="14345" width="14.28515625" style="28" customWidth="1"/>
    <col min="14346" max="14593" width="9.140625" style="28"/>
    <col min="14594" max="14594" width="17.28515625" style="28" customWidth="1"/>
    <col min="14595" max="14600" width="12.7109375" style="28" customWidth="1"/>
    <col min="14601" max="14601" width="14.28515625" style="28" customWidth="1"/>
    <col min="14602" max="14849" width="9.140625" style="28"/>
    <col min="14850" max="14850" width="17.28515625" style="28" customWidth="1"/>
    <col min="14851" max="14856" width="12.7109375" style="28" customWidth="1"/>
    <col min="14857" max="14857" width="14.28515625" style="28" customWidth="1"/>
    <col min="14858" max="15105" width="9.140625" style="28"/>
    <col min="15106" max="15106" width="17.28515625" style="28" customWidth="1"/>
    <col min="15107" max="15112" width="12.7109375" style="28" customWidth="1"/>
    <col min="15113" max="15113" width="14.28515625" style="28" customWidth="1"/>
    <col min="15114" max="15361" width="9.140625" style="28"/>
    <col min="15362" max="15362" width="17.28515625" style="28" customWidth="1"/>
    <col min="15363" max="15368" width="12.7109375" style="28" customWidth="1"/>
    <col min="15369" max="15369" width="14.28515625" style="28" customWidth="1"/>
    <col min="15370" max="15617" width="9.140625" style="28"/>
    <col min="15618" max="15618" width="17.28515625" style="28" customWidth="1"/>
    <col min="15619" max="15624" width="12.7109375" style="28" customWidth="1"/>
    <col min="15625" max="15625" width="14.28515625" style="28" customWidth="1"/>
    <col min="15626" max="15873" width="9.140625" style="28"/>
    <col min="15874" max="15874" width="17.28515625" style="28" customWidth="1"/>
    <col min="15875" max="15880" width="12.7109375" style="28" customWidth="1"/>
    <col min="15881" max="15881" width="14.28515625" style="28" customWidth="1"/>
    <col min="15882" max="16129" width="9.140625" style="28"/>
    <col min="16130" max="16130" width="17.28515625" style="28" customWidth="1"/>
    <col min="16131" max="16136" width="12.7109375" style="28" customWidth="1"/>
    <col min="16137" max="16137" width="14.28515625" style="28" customWidth="1"/>
    <col min="16138" max="16384" width="9.140625" style="28"/>
  </cols>
  <sheetData>
    <row r="1" spans="1:9" ht="15" customHeight="1" x14ac:dyDescent="0.2">
      <c r="A1" s="152" t="str">
        <f>'Table 1b'!A1</f>
        <v>GRANT YEAR 2018 CHILD CARE DEVELOPMENT FUND (CCDF)</v>
      </c>
      <c r="B1" s="152"/>
      <c r="C1" s="152"/>
      <c r="D1" s="152"/>
      <c r="E1" s="152"/>
      <c r="F1" s="152"/>
      <c r="G1" s="152"/>
      <c r="H1" s="152"/>
      <c r="I1" s="152"/>
    </row>
    <row r="2" spans="1:9" ht="15" customHeight="1" x14ac:dyDescent="0.2">
      <c r="A2" s="26" t="s">
        <v>99</v>
      </c>
      <c r="B2" s="54"/>
      <c r="C2" s="26"/>
      <c r="D2" s="26"/>
      <c r="E2" s="54"/>
      <c r="F2" s="54"/>
      <c r="G2" s="54"/>
      <c r="H2" s="54"/>
      <c r="I2" s="54"/>
    </row>
    <row r="3" spans="1:9" ht="15" customHeight="1" x14ac:dyDescent="0.2">
      <c r="A3" s="26" t="str">
        <f>'Table 1b'!A3</f>
        <v>Quarter End Date:  9/30/2020</v>
      </c>
      <c r="B3" s="54"/>
      <c r="C3" s="26"/>
      <c r="D3" s="26"/>
      <c r="E3" s="54"/>
      <c r="F3" s="54"/>
      <c r="G3" s="54"/>
      <c r="H3" s="54"/>
      <c r="I3" s="54"/>
    </row>
    <row r="4" spans="1:9" s="5" customFormat="1" ht="15" customHeight="1" x14ac:dyDescent="0.2">
      <c r="A4" s="149"/>
      <c r="B4" s="149"/>
      <c r="C4" s="149"/>
      <c r="D4" s="149"/>
      <c r="E4" s="149"/>
      <c r="F4" s="149"/>
      <c r="G4" s="149"/>
      <c r="H4" s="149"/>
      <c r="I4" s="149"/>
    </row>
    <row r="5" spans="1:9" s="75" customFormat="1" ht="42.75" customHeight="1" x14ac:dyDescent="0.25">
      <c r="A5" s="32" t="s">
        <v>90</v>
      </c>
      <c r="B5" s="33" t="s">
        <v>1</v>
      </c>
      <c r="C5" s="33" t="s">
        <v>2</v>
      </c>
      <c r="D5" s="100" t="s">
        <v>114</v>
      </c>
      <c r="E5" s="33" t="s">
        <v>81</v>
      </c>
      <c r="F5" s="33" t="s">
        <v>100</v>
      </c>
      <c r="G5" s="33" t="s">
        <v>5</v>
      </c>
      <c r="H5" s="33" t="s">
        <v>6</v>
      </c>
      <c r="I5" s="33" t="s">
        <v>7</v>
      </c>
    </row>
    <row r="6" spans="1:9" x14ac:dyDescent="0.2">
      <c r="A6" s="47" t="s">
        <v>25</v>
      </c>
      <c r="B6" s="94">
        <v>53</v>
      </c>
      <c r="C6" s="94">
        <v>0</v>
      </c>
      <c r="D6" s="94">
        <v>0</v>
      </c>
      <c r="E6" s="94">
        <v>6853608</v>
      </c>
      <c r="F6" s="94">
        <v>0</v>
      </c>
      <c r="G6" s="94">
        <v>0</v>
      </c>
      <c r="H6" s="94">
        <v>42756</v>
      </c>
      <c r="I6" s="94">
        <f>SUM(B6:H6)</f>
        <v>6896417</v>
      </c>
    </row>
    <row r="7" spans="1:9" x14ac:dyDescent="0.2">
      <c r="A7" s="47" t="s">
        <v>26</v>
      </c>
      <c r="B7" s="94">
        <v>893289</v>
      </c>
      <c r="C7" s="94">
        <v>2050290</v>
      </c>
      <c r="D7" s="94">
        <v>0</v>
      </c>
      <c r="E7" s="94">
        <v>0</v>
      </c>
      <c r="F7" s="94">
        <v>44727</v>
      </c>
      <c r="G7" s="94">
        <v>388759</v>
      </c>
      <c r="H7" s="94">
        <v>167746</v>
      </c>
      <c r="I7" s="94">
        <f t="shared" ref="I7:I61" si="0">SUM(B7:H7)</f>
        <v>3544811</v>
      </c>
    </row>
    <row r="8" spans="1:9" x14ac:dyDescent="0.2">
      <c r="A8" s="47" t="s">
        <v>27</v>
      </c>
      <c r="B8" s="94">
        <v>0</v>
      </c>
      <c r="C8" s="94">
        <v>0</v>
      </c>
      <c r="D8" s="94">
        <v>0</v>
      </c>
      <c r="E8" s="94">
        <v>0</v>
      </c>
      <c r="F8" s="94">
        <v>0</v>
      </c>
      <c r="G8" s="94">
        <v>0</v>
      </c>
      <c r="H8" s="94">
        <v>0</v>
      </c>
      <c r="I8" s="94">
        <f t="shared" si="0"/>
        <v>0</v>
      </c>
    </row>
    <row r="9" spans="1:9" x14ac:dyDescent="0.2">
      <c r="A9" s="47" t="s">
        <v>28</v>
      </c>
      <c r="B9" s="94">
        <v>0</v>
      </c>
      <c r="C9" s="94">
        <v>10032936</v>
      </c>
      <c r="D9" s="94">
        <v>0</v>
      </c>
      <c r="E9" s="94">
        <v>0</v>
      </c>
      <c r="F9" s="94">
        <v>0</v>
      </c>
      <c r="G9" s="94">
        <v>0</v>
      </c>
      <c r="H9" s="94">
        <v>0</v>
      </c>
      <c r="I9" s="94">
        <f t="shared" si="0"/>
        <v>10032936</v>
      </c>
    </row>
    <row r="10" spans="1:9" x14ac:dyDescent="0.2">
      <c r="A10" s="47" t="s">
        <v>29</v>
      </c>
      <c r="B10" s="94">
        <v>0</v>
      </c>
      <c r="C10" s="94">
        <v>0</v>
      </c>
      <c r="D10" s="94">
        <v>0</v>
      </c>
      <c r="E10" s="94">
        <v>1886543</v>
      </c>
      <c r="F10" s="94">
        <v>0</v>
      </c>
      <c r="G10" s="94">
        <v>0</v>
      </c>
      <c r="H10" s="94">
        <v>0</v>
      </c>
      <c r="I10" s="94">
        <f t="shared" si="0"/>
        <v>1886543</v>
      </c>
    </row>
    <row r="11" spans="1:9" x14ac:dyDescent="0.2">
      <c r="A11" s="47" t="s">
        <v>30</v>
      </c>
      <c r="B11" s="94">
        <v>0</v>
      </c>
      <c r="C11" s="94">
        <v>0</v>
      </c>
      <c r="D11" s="94">
        <v>0</v>
      </c>
      <c r="E11" s="94">
        <v>85593217</v>
      </c>
      <c r="F11" s="94">
        <v>0</v>
      </c>
      <c r="G11" s="94">
        <v>0</v>
      </c>
      <c r="H11" s="94">
        <v>0</v>
      </c>
      <c r="I11" s="94">
        <f t="shared" si="0"/>
        <v>85593217</v>
      </c>
    </row>
    <row r="12" spans="1:9" x14ac:dyDescent="0.2">
      <c r="A12" s="47" t="s">
        <v>31</v>
      </c>
      <c r="B12" s="94">
        <v>1110630</v>
      </c>
      <c r="C12" s="94">
        <v>0</v>
      </c>
      <c r="D12" s="94">
        <v>0</v>
      </c>
      <c r="E12" s="94">
        <v>7814846</v>
      </c>
      <c r="F12" s="94">
        <v>53556</v>
      </c>
      <c r="G12" s="94">
        <v>6869</v>
      </c>
      <c r="H12" s="94">
        <v>0</v>
      </c>
      <c r="I12" s="94">
        <f t="shared" si="0"/>
        <v>8985901</v>
      </c>
    </row>
    <row r="13" spans="1:9" x14ac:dyDescent="0.2">
      <c r="A13" s="47" t="s">
        <v>32</v>
      </c>
      <c r="B13" s="94">
        <v>79299</v>
      </c>
      <c r="C13" s="94">
        <v>0</v>
      </c>
      <c r="D13" s="94">
        <v>0</v>
      </c>
      <c r="E13" s="94">
        <v>9274806</v>
      </c>
      <c r="F13" s="94">
        <v>0</v>
      </c>
      <c r="G13" s="94">
        <v>5007746</v>
      </c>
      <c r="H13" s="94">
        <v>4376507</v>
      </c>
      <c r="I13" s="94">
        <f t="shared" si="0"/>
        <v>18738358</v>
      </c>
    </row>
    <row r="14" spans="1:9" x14ac:dyDescent="0.2">
      <c r="A14" s="47" t="s">
        <v>33</v>
      </c>
      <c r="B14" s="94">
        <v>5179325</v>
      </c>
      <c r="C14" s="94">
        <v>0</v>
      </c>
      <c r="D14" s="94">
        <v>0</v>
      </c>
      <c r="E14" s="94">
        <v>0</v>
      </c>
      <c r="F14" s="94">
        <v>0</v>
      </c>
      <c r="G14" s="94">
        <v>0</v>
      </c>
      <c r="H14" s="94">
        <v>0</v>
      </c>
      <c r="I14" s="94">
        <f t="shared" si="0"/>
        <v>5179325</v>
      </c>
    </row>
    <row r="15" spans="1:9" x14ac:dyDescent="0.2">
      <c r="A15" s="47" t="s">
        <v>34</v>
      </c>
      <c r="B15" s="94">
        <v>0</v>
      </c>
      <c r="C15" s="94">
        <v>0</v>
      </c>
      <c r="D15" s="94">
        <v>0</v>
      </c>
      <c r="E15" s="94">
        <v>4566974</v>
      </c>
      <c r="F15" s="94">
        <v>0</v>
      </c>
      <c r="G15" s="94">
        <v>0</v>
      </c>
      <c r="H15" s="94">
        <v>0</v>
      </c>
      <c r="I15" s="94">
        <f t="shared" si="0"/>
        <v>4566974</v>
      </c>
    </row>
    <row r="16" spans="1:9" x14ac:dyDescent="0.2">
      <c r="A16" s="47" t="s">
        <v>35</v>
      </c>
      <c r="B16" s="94">
        <v>1955132.93</v>
      </c>
      <c r="C16" s="94">
        <v>0</v>
      </c>
      <c r="D16" s="94">
        <v>0</v>
      </c>
      <c r="E16" s="94">
        <v>29508192.879999999</v>
      </c>
      <c r="F16" s="94">
        <v>0</v>
      </c>
      <c r="G16" s="94">
        <v>1033554.86</v>
      </c>
      <c r="H16" s="94">
        <v>918991.33</v>
      </c>
      <c r="I16" s="94">
        <f t="shared" si="0"/>
        <v>33415871.999999996</v>
      </c>
    </row>
    <row r="17" spans="1:9" x14ac:dyDescent="0.2">
      <c r="A17" s="47" t="s">
        <v>36</v>
      </c>
      <c r="B17" s="94">
        <v>0</v>
      </c>
      <c r="C17" s="94">
        <v>0</v>
      </c>
      <c r="D17" s="94">
        <v>0</v>
      </c>
      <c r="E17" s="94">
        <v>26437519</v>
      </c>
      <c r="F17" s="94">
        <v>0</v>
      </c>
      <c r="G17" s="94">
        <v>0</v>
      </c>
      <c r="H17" s="94">
        <v>0</v>
      </c>
      <c r="I17" s="94">
        <f t="shared" si="0"/>
        <v>26437519</v>
      </c>
    </row>
    <row r="18" spans="1:9" x14ac:dyDescent="0.2">
      <c r="A18" s="47" t="s">
        <v>37</v>
      </c>
      <c r="B18" s="94">
        <v>0</v>
      </c>
      <c r="C18" s="94">
        <v>0</v>
      </c>
      <c r="D18" s="94">
        <v>0</v>
      </c>
      <c r="E18" s="94">
        <v>0</v>
      </c>
      <c r="F18" s="94">
        <v>0</v>
      </c>
      <c r="G18" s="94">
        <v>0</v>
      </c>
      <c r="H18" s="94">
        <v>0</v>
      </c>
      <c r="I18" s="94">
        <f t="shared" si="0"/>
        <v>0</v>
      </c>
    </row>
    <row r="19" spans="1:9" x14ac:dyDescent="0.2">
      <c r="A19" s="47" t="s">
        <v>38</v>
      </c>
      <c r="B19" s="94">
        <v>0</v>
      </c>
      <c r="C19" s="94">
        <v>0</v>
      </c>
      <c r="D19" s="94">
        <v>0</v>
      </c>
      <c r="E19" s="94">
        <v>4971630</v>
      </c>
      <c r="F19" s="94">
        <v>0</v>
      </c>
      <c r="G19" s="94">
        <v>0</v>
      </c>
      <c r="H19" s="94">
        <v>0</v>
      </c>
      <c r="I19" s="94">
        <f t="shared" si="0"/>
        <v>4971630</v>
      </c>
    </row>
    <row r="20" spans="1:9" x14ac:dyDescent="0.2">
      <c r="A20" s="47" t="s">
        <v>39</v>
      </c>
      <c r="B20" s="94">
        <v>0</v>
      </c>
      <c r="C20" s="94">
        <v>0</v>
      </c>
      <c r="D20" s="94">
        <v>0</v>
      </c>
      <c r="E20" s="94">
        <v>1175820</v>
      </c>
      <c r="F20" s="94">
        <v>0</v>
      </c>
      <c r="G20" s="94">
        <v>0</v>
      </c>
      <c r="H20" s="94">
        <v>0</v>
      </c>
      <c r="I20" s="94">
        <f t="shared" si="0"/>
        <v>1175820</v>
      </c>
    </row>
    <row r="21" spans="1:9" x14ac:dyDescent="0.2">
      <c r="A21" s="47" t="s">
        <v>40</v>
      </c>
      <c r="B21" s="94">
        <v>0</v>
      </c>
      <c r="C21" s="94">
        <v>0</v>
      </c>
      <c r="D21" s="94">
        <v>0</v>
      </c>
      <c r="E21" s="94">
        <v>40921800</v>
      </c>
      <c r="F21" s="94">
        <v>0</v>
      </c>
      <c r="G21" s="94">
        <v>0</v>
      </c>
      <c r="H21" s="94">
        <v>15952025</v>
      </c>
      <c r="I21" s="94">
        <f t="shared" si="0"/>
        <v>56873825</v>
      </c>
    </row>
    <row r="22" spans="1:9" x14ac:dyDescent="0.2">
      <c r="A22" s="47" t="s">
        <v>41</v>
      </c>
      <c r="B22" s="94">
        <v>0</v>
      </c>
      <c r="C22" s="94">
        <v>0</v>
      </c>
      <c r="D22" s="94">
        <v>0</v>
      </c>
      <c r="E22" s="94">
        <v>15356947</v>
      </c>
      <c r="F22" s="94">
        <v>0</v>
      </c>
      <c r="G22" s="94">
        <v>0</v>
      </c>
      <c r="H22" s="94">
        <v>0</v>
      </c>
      <c r="I22" s="94">
        <f t="shared" si="0"/>
        <v>15356947</v>
      </c>
    </row>
    <row r="23" spans="1:9" x14ac:dyDescent="0.2">
      <c r="A23" s="47" t="s">
        <v>42</v>
      </c>
      <c r="B23" s="94">
        <v>0</v>
      </c>
      <c r="C23" s="94">
        <v>0</v>
      </c>
      <c r="D23" s="94">
        <v>0</v>
      </c>
      <c r="E23" s="94">
        <v>5078586</v>
      </c>
      <c r="F23" s="94">
        <v>0</v>
      </c>
      <c r="G23" s="94">
        <v>0</v>
      </c>
      <c r="H23" s="94">
        <v>0</v>
      </c>
      <c r="I23" s="94">
        <f t="shared" si="0"/>
        <v>5078586</v>
      </c>
    </row>
    <row r="24" spans="1:9" x14ac:dyDescent="0.2">
      <c r="A24" s="47" t="s">
        <v>43</v>
      </c>
      <c r="B24" s="94">
        <v>0</v>
      </c>
      <c r="C24" s="94">
        <v>5200000</v>
      </c>
      <c r="D24" s="94">
        <v>0</v>
      </c>
      <c r="E24" s="94">
        <v>1473024</v>
      </c>
      <c r="F24" s="94">
        <v>0</v>
      </c>
      <c r="G24" s="94">
        <v>0</v>
      </c>
      <c r="H24" s="94">
        <v>0</v>
      </c>
      <c r="I24" s="94">
        <f t="shared" si="0"/>
        <v>6673024</v>
      </c>
    </row>
    <row r="25" spans="1:9" x14ac:dyDescent="0.2">
      <c r="A25" s="47" t="s">
        <v>44</v>
      </c>
      <c r="B25" s="94">
        <v>2916</v>
      </c>
      <c r="C25" s="94">
        <v>0</v>
      </c>
      <c r="D25" s="94">
        <v>0</v>
      </c>
      <c r="E25" s="94">
        <v>7271621</v>
      </c>
      <c r="F25" s="94">
        <v>0</v>
      </c>
      <c r="G25" s="94">
        <v>0</v>
      </c>
      <c r="H25" s="94">
        <v>0</v>
      </c>
      <c r="I25" s="94">
        <f t="shared" si="0"/>
        <v>7274537</v>
      </c>
    </row>
    <row r="26" spans="1:9" x14ac:dyDescent="0.2">
      <c r="A26" s="47" t="s">
        <v>45</v>
      </c>
      <c r="B26" s="94">
        <v>0</v>
      </c>
      <c r="C26" s="94">
        <v>0</v>
      </c>
      <c r="D26" s="94">
        <v>0</v>
      </c>
      <c r="E26" s="94">
        <v>5219488</v>
      </c>
      <c r="F26" s="94">
        <v>0</v>
      </c>
      <c r="G26" s="94">
        <v>0</v>
      </c>
      <c r="H26" s="94">
        <v>0</v>
      </c>
      <c r="I26" s="94">
        <f t="shared" si="0"/>
        <v>5219488</v>
      </c>
    </row>
    <row r="27" spans="1:9" x14ac:dyDescent="0.2">
      <c r="A27" s="47" t="s">
        <v>46</v>
      </c>
      <c r="B27" s="94">
        <v>1749818</v>
      </c>
      <c r="C27" s="94">
        <v>0</v>
      </c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f t="shared" si="0"/>
        <v>1749818</v>
      </c>
    </row>
    <row r="28" spans="1:9" x14ac:dyDescent="0.2">
      <c r="A28" s="47" t="s">
        <v>47</v>
      </c>
      <c r="B28" s="94">
        <v>0</v>
      </c>
      <c r="C28" s="94">
        <v>0</v>
      </c>
      <c r="D28" s="94">
        <v>0</v>
      </c>
      <c r="E28" s="94">
        <v>23301407</v>
      </c>
      <c r="F28" s="94">
        <v>0</v>
      </c>
      <c r="G28" s="94">
        <v>0</v>
      </c>
      <c r="H28" s="94">
        <v>0</v>
      </c>
      <c r="I28" s="94">
        <f t="shared" si="0"/>
        <v>23301407</v>
      </c>
    </row>
    <row r="29" spans="1:9" x14ac:dyDescent="0.2">
      <c r="A29" s="47" t="s">
        <v>48</v>
      </c>
      <c r="B29" s="94">
        <v>0</v>
      </c>
      <c r="C29" s="94">
        <v>0</v>
      </c>
      <c r="D29" s="94">
        <v>0</v>
      </c>
      <c r="E29" s="94">
        <v>44973368</v>
      </c>
      <c r="F29" s="94">
        <v>0</v>
      </c>
      <c r="G29" s="94">
        <v>0</v>
      </c>
      <c r="H29" s="94">
        <v>0</v>
      </c>
      <c r="I29" s="94">
        <f t="shared" si="0"/>
        <v>44973368</v>
      </c>
    </row>
    <row r="30" spans="1:9" x14ac:dyDescent="0.2">
      <c r="A30" s="47" t="s">
        <v>49</v>
      </c>
      <c r="B30" s="94">
        <v>0</v>
      </c>
      <c r="C30" s="94">
        <v>4882272</v>
      </c>
      <c r="D30" s="94">
        <v>0</v>
      </c>
      <c r="E30" s="94">
        <v>19529092</v>
      </c>
      <c r="F30" s="94">
        <v>0</v>
      </c>
      <c r="G30" s="94">
        <v>0</v>
      </c>
      <c r="H30" s="94">
        <v>0</v>
      </c>
      <c r="I30" s="94">
        <f t="shared" si="0"/>
        <v>24411364</v>
      </c>
    </row>
    <row r="31" spans="1:9" x14ac:dyDescent="0.2">
      <c r="A31" s="47" t="s">
        <v>50</v>
      </c>
      <c r="B31" s="94">
        <v>0</v>
      </c>
      <c r="C31" s="94">
        <v>0</v>
      </c>
      <c r="D31" s="94">
        <v>0</v>
      </c>
      <c r="E31" s="94">
        <v>18752666</v>
      </c>
      <c r="F31" s="94">
        <v>0</v>
      </c>
      <c r="G31" s="94">
        <v>0</v>
      </c>
      <c r="H31" s="94">
        <v>937633</v>
      </c>
      <c r="I31" s="94">
        <f t="shared" si="0"/>
        <v>19690299</v>
      </c>
    </row>
    <row r="32" spans="1:9" x14ac:dyDescent="0.2">
      <c r="A32" s="47" t="s">
        <v>51</v>
      </c>
      <c r="B32" s="94">
        <v>0</v>
      </c>
      <c r="C32" s="94">
        <v>0</v>
      </c>
      <c r="D32" s="94">
        <v>0</v>
      </c>
      <c r="E32" s="94">
        <v>1715430</v>
      </c>
      <c r="F32" s="94">
        <v>0</v>
      </c>
      <c r="G32" s="94">
        <v>0</v>
      </c>
      <c r="H32" s="94">
        <v>0</v>
      </c>
      <c r="I32" s="94">
        <f t="shared" si="0"/>
        <v>1715430</v>
      </c>
    </row>
    <row r="33" spans="1:9" x14ac:dyDescent="0.2">
      <c r="A33" s="47" t="s">
        <v>52</v>
      </c>
      <c r="B33" s="94">
        <v>0</v>
      </c>
      <c r="C33" s="94">
        <v>0</v>
      </c>
      <c r="D33" s="94">
        <v>0</v>
      </c>
      <c r="E33" s="94">
        <v>9260112</v>
      </c>
      <c r="F33" s="94">
        <v>953577</v>
      </c>
      <c r="G33" s="94">
        <v>6335067</v>
      </c>
      <c r="H33" s="94">
        <v>0</v>
      </c>
      <c r="I33" s="94">
        <f t="shared" si="0"/>
        <v>16548756</v>
      </c>
    </row>
    <row r="34" spans="1:9" x14ac:dyDescent="0.2">
      <c r="A34" s="47" t="s">
        <v>53</v>
      </c>
      <c r="B34" s="94">
        <v>0</v>
      </c>
      <c r="C34" s="94">
        <v>0</v>
      </c>
      <c r="D34" s="94">
        <v>0</v>
      </c>
      <c r="E34" s="94">
        <v>1313990</v>
      </c>
      <c r="F34" s="94">
        <v>0</v>
      </c>
      <c r="G34" s="94">
        <v>0</v>
      </c>
      <c r="H34" s="94">
        <v>0</v>
      </c>
      <c r="I34" s="94">
        <f t="shared" si="0"/>
        <v>1313990</v>
      </c>
    </row>
    <row r="35" spans="1:9" x14ac:dyDescent="0.2">
      <c r="A35" s="47" t="s">
        <v>54</v>
      </c>
      <c r="B35" s="94">
        <v>0</v>
      </c>
      <c r="C35" s="94">
        <v>0</v>
      </c>
      <c r="D35" s="94">
        <v>0</v>
      </c>
      <c r="E35" s="94">
        <v>6498998</v>
      </c>
      <c r="F35" s="94">
        <v>0</v>
      </c>
      <c r="G35" s="94">
        <v>0</v>
      </c>
      <c r="H35" s="94">
        <v>0</v>
      </c>
      <c r="I35" s="94">
        <f t="shared" si="0"/>
        <v>6498998</v>
      </c>
    </row>
    <row r="36" spans="1:9" s="5" customFormat="1" x14ac:dyDescent="0.2">
      <c r="A36" s="58" t="s">
        <v>55</v>
      </c>
      <c r="B36" s="94">
        <v>0</v>
      </c>
      <c r="C36" s="94">
        <v>0</v>
      </c>
      <c r="D36" s="94">
        <v>0</v>
      </c>
      <c r="E36" s="94">
        <v>2580421</v>
      </c>
      <c r="F36" s="94">
        <v>0</v>
      </c>
      <c r="G36" s="94">
        <v>0</v>
      </c>
      <c r="H36" s="94">
        <v>0</v>
      </c>
      <c r="I36" s="94">
        <f t="shared" si="0"/>
        <v>2580421</v>
      </c>
    </row>
    <row r="37" spans="1:9" x14ac:dyDescent="0.2">
      <c r="A37" s="47" t="s">
        <v>56</v>
      </c>
      <c r="B37" s="94">
        <v>0</v>
      </c>
      <c r="C37" s="94">
        <v>0</v>
      </c>
      <c r="D37" s="94">
        <v>0</v>
      </c>
      <c r="E37" s="94">
        <v>4581866</v>
      </c>
      <c r="F37" s="94">
        <v>0</v>
      </c>
      <c r="G37" s="94">
        <v>0</v>
      </c>
      <c r="H37" s="94">
        <v>0</v>
      </c>
      <c r="I37" s="94">
        <f t="shared" si="0"/>
        <v>4581866</v>
      </c>
    </row>
    <row r="38" spans="1:9" x14ac:dyDescent="0.2">
      <c r="A38" s="47" t="s">
        <v>57</v>
      </c>
      <c r="B38" s="94">
        <v>0</v>
      </c>
      <c r="C38" s="94">
        <v>0</v>
      </c>
      <c r="D38" s="94">
        <v>0</v>
      </c>
      <c r="E38" s="94">
        <v>26374178</v>
      </c>
      <c r="F38" s="94">
        <v>0</v>
      </c>
      <c r="G38" s="94">
        <v>0</v>
      </c>
      <c r="H38" s="94">
        <v>0</v>
      </c>
      <c r="I38" s="94">
        <f t="shared" si="0"/>
        <v>26374178</v>
      </c>
    </row>
    <row r="39" spans="1:9" x14ac:dyDescent="0.2">
      <c r="A39" s="47" t="s">
        <v>58</v>
      </c>
      <c r="B39" s="94">
        <v>0</v>
      </c>
      <c r="C39" s="94">
        <v>0</v>
      </c>
      <c r="D39" s="94">
        <v>0</v>
      </c>
      <c r="E39" s="94">
        <v>2895259</v>
      </c>
      <c r="F39" s="94">
        <v>0</v>
      </c>
      <c r="G39" s="94">
        <v>0</v>
      </c>
      <c r="H39" s="94">
        <v>0</v>
      </c>
      <c r="I39" s="94">
        <f t="shared" si="0"/>
        <v>2895259</v>
      </c>
    </row>
    <row r="40" spans="1:9" x14ac:dyDescent="0.2">
      <c r="A40" s="47" t="s">
        <v>59</v>
      </c>
      <c r="B40" s="94">
        <v>2614236</v>
      </c>
      <c r="C40" s="94">
        <v>0</v>
      </c>
      <c r="D40" s="94">
        <v>0</v>
      </c>
      <c r="E40" s="94">
        <v>91057744</v>
      </c>
      <c r="F40" s="94">
        <v>0</v>
      </c>
      <c r="G40" s="94">
        <v>0</v>
      </c>
      <c r="H40" s="94">
        <v>8312018</v>
      </c>
      <c r="I40" s="94">
        <f t="shared" si="0"/>
        <v>101983998</v>
      </c>
    </row>
    <row r="41" spans="1:9" x14ac:dyDescent="0.2">
      <c r="A41" s="47" t="s">
        <v>60</v>
      </c>
      <c r="B41" s="94">
        <v>0</v>
      </c>
      <c r="C41" s="94">
        <v>0</v>
      </c>
      <c r="D41" s="94">
        <v>0</v>
      </c>
      <c r="E41" s="94">
        <v>37927282</v>
      </c>
      <c r="F41" s="94">
        <v>0</v>
      </c>
      <c r="G41" s="94">
        <v>0</v>
      </c>
      <c r="H41" s="94">
        <v>0</v>
      </c>
      <c r="I41" s="94">
        <f t="shared" si="0"/>
        <v>37927282</v>
      </c>
    </row>
    <row r="42" spans="1:9" x14ac:dyDescent="0.2">
      <c r="A42" s="47" t="s">
        <v>61</v>
      </c>
      <c r="B42" s="94">
        <v>0</v>
      </c>
      <c r="C42" s="94">
        <v>0</v>
      </c>
      <c r="D42" s="94">
        <v>0</v>
      </c>
      <c r="E42" s="94">
        <v>1017036</v>
      </c>
      <c r="F42" s="94">
        <v>0</v>
      </c>
      <c r="G42" s="94">
        <v>0</v>
      </c>
      <c r="H42" s="94">
        <v>0</v>
      </c>
      <c r="I42" s="94">
        <f t="shared" si="0"/>
        <v>1017036</v>
      </c>
    </row>
    <row r="43" spans="1:9" x14ac:dyDescent="0.2">
      <c r="A43" s="47" t="s">
        <v>84</v>
      </c>
      <c r="B43" s="94">
        <v>0</v>
      </c>
      <c r="C43" s="94">
        <v>0</v>
      </c>
      <c r="D43" s="94">
        <v>0</v>
      </c>
      <c r="E43" s="94">
        <v>0</v>
      </c>
      <c r="F43" s="94">
        <v>0</v>
      </c>
      <c r="G43" s="94">
        <v>0</v>
      </c>
      <c r="H43" s="94">
        <v>0</v>
      </c>
      <c r="I43" s="94">
        <f t="shared" si="0"/>
        <v>0</v>
      </c>
    </row>
    <row r="44" spans="1:9" x14ac:dyDescent="0.2">
      <c r="A44" s="47" t="s">
        <v>62</v>
      </c>
      <c r="B44" s="94">
        <v>0</v>
      </c>
      <c r="C44" s="94">
        <v>12834933</v>
      </c>
      <c r="D44" s="94">
        <v>0</v>
      </c>
      <c r="E44" s="94">
        <v>32569010</v>
      </c>
      <c r="F44" s="94">
        <v>0</v>
      </c>
      <c r="G44" s="94">
        <v>0</v>
      </c>
      <c r="H44" s="94">
        <v>0</v>
      </c>
      <c r="I44" s="94">
        <f t="shared" si="0"/>
        <v>45403943</v>
      </c>
    </row>
    <row r="45" spans="1:9" x14ac:dyDescent="0.2">
      <c r="A45" s="47" t="s">
        <v>63</v>
      </c>
      <c r="B45" s="94">
        <v>0</v>
      </c>
      <c r="C45" s="94">
        <v>0</v>
      </c>
      <c r="D45" s="94">
        <v>0</v>
      </c>
      <c r="E45" s="94">
        <v>10630233</v>
      </c>
      <c r="F45" s="94">
        <v>0</v>
      </c>
      <c r="G45" s="94">
        <v>0</v>
      </c>
      <c r="H45" s="94">
        <v>0</v>
      </c>
      <c r="I45" s="94">
        <f>SUM(B45:H45)</f>
        <v>10630233</v>
      </c>
    </row>
    <row r="46" spans="1:9" x14ac:dyDescent="0.2">
      <c r="A46" s="47" t="s">
        <v>64</v>
      </c>
      <c r="B46" s="94">
        <v>0</v>
      </c>
      <c r="C46" s="94">
        <v>0</v>
      </c>
      <c r="D46" s="94">
        <v>0</v>
      </c>
      <c r="E46" s="94">
        <v>11714966</v>
      </c>
      <c r="F46" s="94">
        <v>0</v>
      </c>
      <c r="G46" s="94">
        <v>0</v>
      </c>
      <c r="H46" s="94">
        <v>0</v>
      </c>
      <c r="I46" s="94">
        <f t="shared" si="0"/>
        <v>11714966</v>
      </c>
    </row>
    <row r="47" spans="1:9" x14ac:dyDescent="0.2">
      <c r="A47" s="47" t="s">
        <v>65</v>
      </c>
      <c r="B47" s="94">
        <v>0</v>
      </c>
      <c r="C47" s="94">
        <v>0</v>
      </c>
      <c r="D47" s="94">
        <v>0</v>
      </c>
      <c r="E47" s="94">
        <v>46629051</v>
      </c>
      <c r="F47" s="94">
        <v>0</v>
      </c>
      <c r="G47" s="94">
        <v>0</v>
      </c>
      <c r="H47" s="94">
        <v>0</v>
      </c>
      <c r="I47" s="94">
        <f t="shared" si="0"/>
        <v>46629051</v>
      </c>
    </row>
    <row r="48" spans="1:9" x14ac:dyDescent="0.2">
      <c r="A48" s="47" t="s">
        <v>66</v>
      </c>
      <c r="B48" s="94">
        <v>0</v>
      </c>
      <c r="C48" s="94">
        <v>0</v>
      </c>
      <c r="D48" s="94">
        <v>0</v>
      </c>
      <c r="E48" s="94">
        <v>0</v>
      </c>
      <c r="F48" s="94">
        <v>0</v>
      </c>
      <c r="G48" s="94">
        <v>0</v>
      </c>
      <c r="H48" s="94">
        <v>0</v>
      </c>
      <c r="I48" s="94">
        <f t="shared" si="0"/>
        <v>0</v>
      </c>
    </row>
    <row r="49" spans="1:9" x14ac:dyDescent="0.2">
      <c r="A49" s="47" t="s">
        <v>67</v>
      </c>
      <c r="B49" s="94">
        <v>0</v>
      </c>
      <c r="C49" s="94">
        <v>0</v>
      </c>
      <c r="D49" s="94">
        <v>0</v>
      </c>
      <c r="E49" s="94">
        <v>5321126</v>
      </c>
      <c r="F49" s="94">
        <v>0</v>
      </c>
      <c r="G49" s="94">
        <v>0</v>
      </c>
      <c r="H49" s="94">
        <v>0</v>
      </c>
      <c r="I49" s="94">
        <f t="shared" si="0"/>
        <v>5321126</v>
      </c>
    </row>
    <row r="50" spans="1:9" x14ac:dyDescent="0.2">
      <c r="A50" s="47" t="s">
        <v>68</v>
      </c>
      <c r="B50" s="94">
        <v>0</v>
      </c>
      <c r="C50" s="94">
        <v>0</v>
      </c>
      <c r="D50" s="94">
        <v>0</v>
      </c>
      <c r="E50" s="94">
        <v>4085269</v>
      </c>
      <c r="F50" s="94">
        <v>0</v>
      </c>
      <c r="G50" s="94">
        <v>0</v>
      </c>
      <c r="H50" s="94">
        <v>0</v>
      </c>
      <c r="I50" s="94">
        <f t="shared" si="0"/>
        <v>4085269</v>
      </c>
    </row>
    <row r="51" spans="1:9" x14ac:dyDescent="0.2">
      <c r="A51" s="47" t="s">
        <v>69</v>
      </c>
      <c r="B51" s="94">
        <v>0</v>
      </c>
      <c r="C51" s="94">
        <v>0</v>
      </c>
      <c r="D51" s="94">
        <v>0</v>
      </c>
      <c r="E51" s="94">
        <v>802914</v>
      </c>
      <c r="F51" s="94">
        <v>0</v>
      </c>
      <c r="G51" s="94">
        <v>0</v>
      </c>
      <c r="H51" s="94">
        <v>0</v>
      </c>
      <c r="I51" s="94">
        <f t="shared" si="0"/>
        <v>802914</v>
      </c>
    </row>
    <row r="52" spans="1:9" x14ac:dyDescent="0.2">
      <c r="A52" s="47" t="s">
        <v>70</v>
      </c>
      <c r="B52" s="94">
        <v>9849360</v>
      </c>
      <c r="C52" s="94">
        <v>1626824</v>
      </c>
      <c r="D52" s="94">
        <v>0</v>
      </c>
      <c r="E52" s="94">
        <v>5868949</v>
      </c>
      <c r="F52" s="94">
        <v>0</v>
      </c>
      <c r="G52" s="94">
        <v>1622362</v>
      </c>
      <c r="H52" s="94">
        <v>8287</v>
      </c>
      <c r="I52" s="94">
        <f t="shared" si="0"/>
        <v>18975782</v>
      </c>
    </row>
    <row r="53" spans="1:9" x14ac:dyDescent="0.2">
      <c r="A53" s="47" t="s">
        <v>71</v>
      </c>
      <c r="B53" s="94">
        <v>687122</v>
      </c>
      <c r="C53" s="94">
        <v>0</v>
      </c>
      <c r="D53" s="94">
        <v>0</v>
      </c>
      <c r="E53" s="94">
        <v>30889186</v>
      </c>
      <c r="F53" s="94">
        <v>141866</v>
      </c>
      <c r="G53" s="94">
        <v>2963247</v>
      </c>
      <c r="H53" s="94">
        <v>0</v>
      </c>
      <c r="I53" s="94">
        <f t="shared" si="0"/>
        <v>34681421</v>
      </c>
    </row>
    <row r="54" spans="1:9" x14ac:dyDescent="0.2">
      <c r="A54" s="47" t="s">
        <v>72</v>
      </c>
      <c r="B54" s="94">
        <v>483798</v>
      </c>
      <c r="C54" s="94">
        <v>3990691</v>
      </c>
      <c r="D54" s="94">
        <v>0</v>
      </c>
      <c r="E54" s="94">
        <v>434</v>
      </c>
      <c r="F54" s="94">
        <v>0</v>
      </c>
      <c r="G54" s="94">
        <v>0</v>
      </c>
      <c r="H54" s="94">
        <v>0</v>
      </c>
      <c r="I54" s="94">
        <f t="shared" si="0"/>
        <v>4474923</v>
      </c>
    </row>
    <row r="55" spans="1:9" x14ac:dyDescent="0.2">
      <c r="A55" s="47" t="s">
        <v>73</v>
      </c>
      <c r="B55" s="94">
        <v>0</v>
      </c>
      <c r="C55" s="94">
        <v>302864</v>
      </c>
      <c r="D55" s="94">
        <v>0</v>
      </c>
      <c r="E55" s="94">
        <v>2125164</v>
      </c>
      <c r="F55" s="94">
        <v>18049</v>
      </c>
      <c r="G55" s="94">
        <v>24024</v>
      </c>
      <c r="H55" s="94">
        <v>196222</v>
      </c>
      <c r="I55" s="94">
        <f t="shared" si="0"/>
        <v>2666323</v>
      </c>
    </row>
    <row r="56" spans="1:9" x14ac:dyDescent="0.2">
      <c r="A56" s="47" t="s">
        <v>74</v>
      </c>
      <c r="B56" s="94">
        <v>0</v>
      </c>
      <c r="C56" s="94">
        <v>0</v>
      </c>
      <c r="D56" s="94">
        <v>0</v>
      </c>
      <c r="E56" s="94">
        <v>0</v>
      </c>
      <c r="F56" s="94">
        <v>0</v>
      </c>
      <c r="G56" s="94">
        <v>0</v>
      </c>
      <c r="H56" s="94">
        <v>0</v>
      </c>
      <c r="I56" s="94">
        <f t="shared" si="0"/>
        <v>0</v>
      </c>
    </row>
    <row r="57" spans="1:9" x14ac:dyDescent="0.2">
      <c r="A57" s="47" t="s">
        <v>75</v>
      </c>
      <c r="B57" s="94">
        <v>0</v>
      </c>
      <c r="C57" s="94">
        <v>0</v>
      </c>
      <c r="D57" s="94">
        <v>0</v>
      </c>
      <c r="E57" s="94">
        <v>21328762</v>
      </c>
      <c r="F57" s="94">
        <v>0</v>
      </c>
      <c r="G57" s="94">
        <v>0</v>
      </c>
      <c r="H57" s="94">
        <v>0</v>
      </c>
      <c r="I57" s="94">
        <f t="shared" si="0"/>
        <v>21328762</v>
      </c>
    </row>
    <row r="58" spans="1:9" x14ac:dyDescent="0.2">
      <c r="A58" s="58" t="s">
        <v>76</v>
      </c>
      <c r="B58" s="94">
        <v>13787681</v>
      </c>
      <c r="C58" s="94">
        <v>767347</v>
      </c>
      <c r="D58" s="94">
        <v>0</v>
      </c>
      <c r="E58" s="94">
        <v>12317228</v>
      </c>
      <c r="F58" s="94">
        <v>604130</v>
      </c>
      <c r="G58" s="94">
        <v>9985796</v>
      </c>
      <c r="H58" s="94">
        <v>1245424</v>
      </c>
      <c r="I58" s="94">
        <f t="shared" si="0"/>
        <v>38707606</v>
      </c>
    </row>
    <row r="59" spans="1:9" x14ac:dyDescent="0.2">
      <c r="A59" s="47" t="s">
        <v>77</v>
      </c>
      <c r="B59" s="94">
        <v>0</v>
      </c>
      <c r="C59" s="94">
        <v>0</v>
      </c>
      <c r="D59" s="94">
        <v>0</v>
      </c>
      <c r="E59" s="94">
        <v>2971392</v>
      </c>
      <c r="F59" s="94">
        <v>0</v>
      </c>
      <c r="G59" s="94">
        <v>0</v>
      </c>
      <c r="H59" s="94">
        <v>0</v>
      </c>
      <c r="I59" s="94">
        <f t="shared" si="0"/>
        <v>2971392</v>
      </c>
    </row>
    <row r="60" spans="1:9" x14ac:dyDescent="0.2">
      <c r="A60" s="47" t="s">
        <v>78</v>
      </c>
      <c r="B60" s="94">
        <v>0</v>
      </c>
      <c r="C60" s="94">
        <v>0</v>
      </c>
      <c r="D60" s="94">
        <v>0</v>
      </c>
      <c r="E60" s="94">
        <v>16449406</v>
      </c>
      <c r="F60" s="94">
        <v>0</v>
      </c>
      <c r="G60" s="94">
        <v>0</v>
      </c>
      <c r="H60" s="94">
        <v>0</v>
      </c>
      <c r="I60" s="94">
        <f t="shared" si="0"/>
        <v>16449406</v>
      </c>
    </row>
    <row r="61" spans="1:9" x14ac:dyDescent="0.2">
      <c r="A61" s="59" t="s">
        <v>79</v>
      </c>
      <c r="B61" s="94">
        <v>231764</v>
      </c>
      <c r="C61" s="94">
        <v>0</v>
      </c>
      <c r="D61" s="94">
        <v>0</v>
      </c>
      <c r="E61" s="94">
        <v>656472</v>
      </c>
      <c r="F61" s="94">
        <v>47294</v>
      </c>
      <c r="G61" s="94">
        <v>618177</v>
      </c>
      <c r="H61" s="94">
        <v>0</v>
      </c>
      <c r="I61" s="94">
        <f t="shared" si="0"/>
        <v>1553707</v>
      </c>
    </row>
    <row r="62" spans="1:9" x14ac:dyDescent="0.2">
      <c r="A62" s="59"/>
      <c r="B62" s="60"/>
      <c r="C62" s="60"/>
      <c r="D62" s="60"/>
      <c r="E62" s="60"/>
      <c r="F62" s="60"/>
      <c r="G62" s="60"/>
      <c r="H62" s="60"/>
      <c r="I62" s="60"/>
    </row>
    <row r="63" spans="1:9" x14ac:dyDescent="0.2">
      <c r="A63" s="61" t="s">
        <v>14</v>
      </c>
      <c r="B63" s="62">
        <f>SUM(B6:B61)</f>
        <v>38624423.93</v>
      </c>
      <c r="C63" s="62">
        <f t="shared" ref="C63:I63" si="1">SUM(C6:C61)</f>
        <v>41688157</v>
      </c>
      <c r="D63" s="62">
        <f t="shared" si="1"/>
        <v>0</v>
      </c>
      <c r="E63" s="62">
        <f t="shared" si="1"/>
        <v>749543032.88</v>
      </c>
      <c r="F63" s="62">
        <f t="shared" si="1"/>
        <v>1863199</v>
      </c>
      <c r="G63" s="62">
        <f t="shared" si="1"/>
        <v>27985601.859999999</v>
      </c>
      <c r="H63" s="62">
        <f t="shared" si="1"/>
        <v>32157609.329999998</v>
      </c>
      <c r="I63" s="62">
        <f t="shared" si="1"/>
        <v>891862024</v>
      </c>
    </row>
    <row r="64" spans="1:9" x14ac:dyDescent="0.2">
      <c r="B64" s="48"/>
      <c r="C64" s="48"/>
      <c r="D64" s="48"/>
      <c r="E64" s="48"/>
      <c r="F64" s="48"/>
      <c r="G64" s="48"/>
      <c r="H64" s="48"/>
      <c r="I64" s="48"/>
    </row>
    <row r="65" spans="1:9" x14ac:dyDescent="0.2">
      <c r="B65" s="63"/>
      <c r="C65" s="48"/>
      <c r="D65" s="48"/>
      <c r="E65" s="48"/>
      <c r="F65" s="48"/>
      <c r="G65" s="48"/>
      <c r="H65" s="48"/>
      <c r="I65" s="48"/>
    </row>
    <row r="66" spans="1:9" s="66" customFormat="1" x14ac:dyDescent="0.2">
      <c r="A66" s="5"/>
      <c r="B66" s="65"/>
      <c r="C66" s="65"/>
      <c r="D66" s="65"/>
      <c r="E66" s="65"/>
      <c r="F66" s="65"/>
      <c r="G66" s="65"/>
      <c r="H66" s="65"/>
      <c r="I66" s="65"/>
    </row>
  </sheetData>
  <mergeCells count="2">
    <mergeCell ref="A4:I4"/>
    <mergeCell ref="A1:I1"/>
  </mergeCells>
  <pageMargins left="0.7" right="0.7" top="0.75" bottom="0.75" header="0.3" footer="0.3"/>
  <pageSetup scale="83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68"/>
  <sheetViews>
    <sheetView tabSelected="1" zoomScale="90" zoomScaleNormal="90" workbookViewId="0">
      <pane xSplit="1" ySplit="6" topLeftCell="B31" activePane="bottomRight" state="frozen"/>
      <selection activeCell="A3" sqref="A3"/>
      <selection pane="topRight" activeCell="A3" sqref="A3"/>
      <selection pane="bottomLeft" activeCell="A3" sqref="A3"/>
      <selection pane="bottomRight" activeCell="L43" sqref="L43"/>
    </sheetView>
  </sheetViews>
  <sheetFormatPr defaultRowHeight="12.75" x14ac:dyDescent="0.2"/>
  <cols>
    <col min="1" max="1" width="18" style="28" customWidth="1"/>
    <col min="2" max="5" width="12.7109375" style="28" customWidth="1"/>
    <col min="6" max="6" width="3.42578125" style="28" customWidth="1"/>
    <col min="7" max="7" width="14" style="64" customWidth="1"/>
    <col min="8" max="8" width="13.7109375" style="28" customWidth="1"/>
    <col min="9" max="10" width="9.140625" style="28"/>
    <col min="11" max="11" width="11.7109375" style="28" bestFit="1" customWidth="1"/>
    <col min="12" max="253" width="9.140625" style="28"/>
    <col min="254" max="254" width="18" style="28" customWidth="1"/>
    <col min="255" max="258" width="12.7109375" style="28" customWidth="1"/>
    <col min="259" max="259" width="3.42578125" style="28" customWidth="1"/>
    <col min="260" max="260" width="0" style="28" hidden="1" customWidth="1"/>
    <col min="261" max="261" width="14" style="28" customWidth="1"/>
    <col min="262" max="262" width="12.7109375" style="28" customWidth="1"/>
    <col min="263" max="509" width="9.140625" style="28"/>
    <col min="510" max="510" width="18" style="28" customWidth="1"/>
    <col min="511" max="514" width="12.7109375" style="28" customWidth="1"/>
    <col min="515" max="515" width="3.42578125" style="28" customWidth="1"/>
    <col min="516" max="516" width="0" style="28" hidden="1" customWidth="1"/>
    <col min="517" max="517" width="14" style="28" customWidth="1"/>
    <col min="518" max="518" width="12.7109375" style="28" customWidth="1"/>
    <col min="519" max="765" width="9.140625" style="28"/>
    <col min="766" max="766" width="18" style="28" customWidth="1"/>
    <col min="767" max="770" width="12.7109375" style="28" customWidth="1"/>
    <col min="771" max="771" width="3.42578125" style="28" customWidth="1"/>
    <col min="772" max="772" width="0" style="28" hidden="1" customWidth="1"/>
    <col min="773" max="773" width="14" style="28" customWidth="1"/>
    <col min="774" max="774" width="12.7109375" style="28" customWidth="1"/>
    <col min="775" max="1021" width="9.140625" style="28"/>
    <col min="1022" max="1022" width="18" style="28" customWidth="1"/>
    <col min="1023" max="1026" width="12.7109375" style="28" customWidth="1"/>
    <col min="1027" max="1027" width="3.42578125" style="28" customWidth="1"/>
    <col min="1028" max="1028" width="0" style="28" hidden="1" customWidth="1"/>
    <col min="1029" max="1029" width="14" style="28" customWidth="1"/>
    <col min="1030" max="1030" width="12.7109375" style="28" customWidth="1"/>
    <col min="1031" max="1277" width="9.140625" style="28"/>
    <col min="1278" max="1278" width="18" style="28" customWidth="1"/>
    <col min="1279" max="1282" width="12.7109375" style="28" customWidth="1"/>
    <col min="1283" max="1283" width="3.42578125" style="28" customWidth="1"/>
    <col min="1284" max="1284" width="0" style="28" hidden="1" customWidth="1"/>
    <col min="1285" max="1285" width="14" style="28" customWidth="1"/>
    <col min="1286" max="1286" width="12.7109375" style="28" customWidth="1"/>
    <col min="1287" max="1533" width="9.140625" style="28"/>
    <col min="1534" max="1534" width="18" style="28" customWidth="1"/>
    <col min="1535" max="1538" width="12.7109375" style="28" customWidth="1"/>
    <col min="1539" max="1539" width="3.42578125" style="28" customWidth="1"/>
    <col min="1540" max="1540" width="0" style="28" hidden="1" customWidth="1"/>
    <col min="1541" max="1541" width="14" style="28" customWidth="1"/>
    <col min="1542" max="1542" width="12.7109375" style="28" customWidth="1"/>
    <col min="1543" max="1789" width="9.140625" style="28"/>
    <col min="1790" max="1790" width="18" style="28" customWidth="1"/>
    <col min="1791" max="1794" width="12.7109375" style="28" customWidth="1"/>
    <col min="1795" max="1795" width="3.42578125" style="28" customWidth="1"/>
    <col min="1796" max="1796" width="0" style="28" hidden="1" customWidth="1"/>
    <col min="1797" max="1797" width="14" style="28" customWidth="1"/>
    <col min="1798" max="1798" width="12.7109375" style="28" customWidth="1"/>
    <col min="1799" max="2045" width="9.140625" style="28"/>
    <col min="2046" max="2046" width="18" style="28" customWidth="1"/>
    <col min="2047" max="2050" width="12.7109375" style="28" customWidth="1"/>
    <col min="2051" max="2051" width="3.42578125" style="28" customWidth="1"/>
    <col min="2052" max="2052" width="0" style="28" hidden="1" customWidth="1"/>
    <col min="2053" max="2053" width="14" style="28" customWidth="1"/>
    <col min="2054" max="2054" width="12.7109375" style="28" customWidth="1"/>
    <col min="2055" max="2301" width="9.140625" style="28"/>
    <col min="2302" max="2302" width="18" style="28" customWidth="1"/>
    <col min="2303" max="2306" width="12.7109375" style="28" customWidth="1"/>
    <col min="2307" max="2307" width="3.42578125" style="28" customWidth="1"/>
    <col min="2308" max="2308" width="0" style="28" hidden="1" customWidth="1"/>
    <col min="2309" max="2309" width="14" style="28" customWidth="1"/>
    <col min="2310" max="2310" width="12.7109375" style="28" customWidth="1"/>
    <col min="2311" max="2557" width="9.140625" style="28"/>
    <col min="2558" max="2558" width="18" style="28" customWidth="1"/>
    <col min="2559" max="2562" width="12.7109375" style="28" customWidth="1"/>
    <col min="2563" max="2563" width="3.42578125" style="28" customWidth="1"/>
    <col min="2564" max="2564" width="0" style="28" hidden="1" customWidth="1"/>
    <col min="2565" max="2565" width="14" style="28" customWidth="1"/>
    <col min="2566" max="2566" width="12.7109375" style="28" customWidth="1"/>
    <col min="2567" max="2813" width="9.140625" style="28"/>
    <col min="2814" max="2814" width="18" style="28" customWidth="1"/>
    <col min="2815" max="2818" width="12.7109375" style="28" customWidth="1"/>
    <col min="2819" max="2819" width="3.42578125" style="28" customWidth="1"/>
    <col min="2820" max="2820" width="0" style="28" hidden="1" customWidth="1"/>
    <col min="2821" max="2821" width="14" style="28" customWidth="1"/>
    <col min="2822" max="2822" width="12.7109375" style="28" customWidth="1"/>
    <col min="2823" max="3069" width="9.140625" style="28"/>
    <col min="3070" max="3070" width="18" style="28" customWidth="1"/>
    <col min="3071" max="3074" width="12.7109375" style="28" customWidth="1"/>
    <col min="3075" max="3075" width="3.42578125" style="28" customWidth="1"/>
    <col min="3076" max="3076" width="0" style="28" hidden="1" customWidth="1"/>
    <col min="3077" max="3077" width="14" style="28" customWidth="1"/>
    <col min="3078" max="3078" width="12.7109375" style="28" customWidth="1"/>
    <col min="3079" max="3325" width="9.140625" style="28"/>
    <col min="3326" max="3326" width="18" style="28" customWidth="1"/>
    <col min="3327" max="3330" width="12.7109375" style="28" customWidth="1"/>
    <col min="3331" max="3331" width="3.42578125" style="28" customWidth="1"/>
    <col min="3332" max="3332" width="0" style="28" hidden="1" customWidth="1"/>
    <col min="3333" max="3333" width="14" style="28" customWidth="1"/>
    <col min="3334" max="3334" width="12.7109375" style="28" customWidth="1"/>
    <col min="3335" max="3581" width="9.140625" style="28"/>
    <col min="3582" max="3582" width="18" style="28" customWidth="1"/>
    <col min="3583" max="3586" width="12.7109375" style="28" customWidth="1"/>
    <col min="3587" max="3587" width="3.42578125" style="28" customWidth="1"/>
    <col min="3588" max="3588" width="0" style="28" hidden="1" customWidth="1"/>
    <col min="3589" max="3589" width="14" style="28" customWidth="1"/>
    <col min="3590" max="3590" width="12.7109375" style="28" customWidth="1"/>
    <col min="3591" max="3837" width="9.140625" style="28"/>
    <col min="3838" max="3838" width="18" style="28" customWidth="1"/>
    <col min="3839" max="3842" width="12.7109375" style="28" customWidth="1"/>
    <col min="3843" max="3843" width="3.42578125" style="28" customWidth="1"/>
    <col min="3844" max="3844" width="0" style="28" hidden="1" customWidth="1"/>
    <col min="3845" max="3845" width="14" style="28" customWidth="1"/>
    <col min="3846" max="3846" width="12.7109375" style="28" customWidth="1"/>
    <col min="3847" max="4093" width="9.140625" style="28"/>
    <col min="4094" max="4094" width="18" style="28" customWidth="1"/>
    <col min="4095" max="4098" width="12.7109375" style="28" customWidth="1"/>
    <col min="4099" max="4099" width="3.42578125" style="28" customWidth="1"/>
    <col min="4100" max="4100" width="0" style="28" hidden="1" customWidth="1"/>
    <col min="4101" max="4101" width="14" style="28" customWidth="1"/>
    <col min="4102" max="4102" width="12.7109375" style="28" customWidth="1"/>
    <col min="4103" max="4349" width="9.140625" style="28"/>
    <col min="4350" max="4350" width="18" style="28" customWidth="1"/>
    <col min="4351" max="4354" width="12.7109375" style="28" customWidth="1"/>
    <col min="4355" max="4355" width="3.42578125" style="28" customWidth="1"/>
    <col min="4356" max="4356" width="0" style="28" hidden="1" customWidth="1"/>
    <col min="4357" max="4357" width="14" style="28" customWidth="1"/>
    <col min="4358" max="4358" width="12.7109375" style="28" customWidth="1"/>
    <col min="4359" max="4605" width="9.140625" style="28"/>
    <col min="4606" max="4606" width="18" style="28" customWidth="1"/>
    <col min="4607" max="4610" width="12.7109375" style="28" customWidth="1"/>
    <col min="4611" max="4611" width="3.42578125" style="28" customWidth="1"/>
    <col min="4612" max="4612" width="0" style="28" hidden="1" customWidth="1"/>
    <col min="4613" max="4613" width="14" style="28" customWidth="1"/>
    <col min="4614" max="4614" width="12.7109375" style="28" customWidth="1"/>
    <col min="4615" max="4861" width="9.140625" style="28"/>
    <col min="4862" max="4862" width="18" style="28" customWidth="1"/>
    <col min="4863" max="4866" width="12.7109375" style="28" customWidth="1"/>
    <col min="4867" max="4867" width="3.42578125" style="28" customWidth="1"/>
    <col min="4868" max="4868" width="0" style="28" hidden="1" customWidth="1"/>
    <col min="4869" max="4869" width="14" style="28" customWidth="1"/>
    <col min="4870" max="4870" width="12.7109375" style="28" customWidth="1"/>
    <col min="4871" max="5117" width="9.140625" style="28"/>
    <col min="5118" max="5118" width="18" style="28" customWidth="1"/>
    <col min="5119" max="5122" width="12.7109375" style="28" customWidth="1"/>
    <col min="5123" max="5123" width="3.42578125" style="28" customWidth="1"/>
    <col min="5124" max="5124" width="0" style="28" hidden="1" customWidth="1"/>
    <col min="5125" max="5125" width="14" style="28" customWidth="1"/>
    <col min="5126" max="5126" width="12.7109375" style="28" customWidth="1"/>
    <col min="5127" max="5373" width="9.140625" style="28"/>
    <col min="5374" max="5374" width="18" style="28" customWidth="1"/>
    <col min="5375" max="5378" width="12.7109375" style="28" customWidth="1"/>
    <col min="5379" max="5379" width="3.42578125" style="28" customWidth="1"/>
    <col min="5380" max="5380" width="0" style="28" hidden="1" customWidth="1"/>
    <col min="5381" max="5381" width="14" style="28" customWidth="1"/>
    <col min="5382" max="5382" width="12.7109375" style="28" customWidth="1"/>
    <col min="5383" max="5629" width="9.140625" style="28"/>
    <col min="5630" max="5630" width="18" style="28" customWidth="1"/>
    <col min="5631" max="5634" width="12.7109375" style="28" customWidth="1"/>
    <col min="5635" max="5635" width="3.42578125" style="28" customWidth="1"/>
    <col min="5636" max="5636" width="0" style="28" hidden="1" customWidth="1"/>
    <col min="5637" max="5637" width="14" style="28" customWidth="1"/>
    <col min="5638" max="5638" width="12.7109375" style="28" customWidth="1"/>
    <col min="5639" max="5885" width="9.140625" style="28"/>
    <col min="5886" max="5886" width="18" style="28" customWidth="1"/>
    <col min="5887" max="5890" width="12.7109375" style="28" customWidth="1"/>
    <col min="5891" max="5891" width="3.42578125" style="28" customWidth="1"/>
    <col min="5892" max="5892" width="0" style="28" hidden="1" customWidth="1"/>
    <col min="5893" max="5893" width="14" style="28" customWidth="1"/>
    <col min="5894" max="5894" width="12.7109375" style="28" customWidth="1"/>
    <col min="5895" max="6141" width="9.140625" style="28"/>
    <col min="6142" max="6142" width="18" style="28" customWidth="1"/>
    <col min="6143" max="6146" width="12.7109375" style="28" customWidth="1"/>
    <col min="6147" max="6147" width="3.42578125" style="28" customWidth="1"/>
    <col min="6148" max="6148" width="0" style="28" hidden="1" customWidth="1"/>
    <col min="6149" max="6149" width="14" style="28" customWidth="1"/>
    <col min="6150" max="6150" width="12.7109375" style="28" customWidth="1"/>
    <col min="6151" max="6397" width="9.140625" style="28"/>
    <col min="6398" max="6398" width="18" style="28" customWidth="1"/>
    <col min="6399" max="6402" width="12.7109375" style="28" customWidth="1"/>
    <col min="6403" max="6403" width="3.42578125" style="28" customWidth="1"/>
    <col min="6404" max="6404" width="0" style="28" hidden="1" customWidth="1"/>
    <col min="6405" max="6405" width="14" style="28" customWidth="1"/>
    <col min="6406" max="6406" width="12.7109375" style="28" customWidth="1"/>
    <col min="6407" max="6653" width="9.140625" style="28"/>
    <col min="6654" max="6654" width="18" style="28" customWidth="1"/>
    <col min="6655" max="6658" width="12.7109375" style="28" customWidth="1"/>
    <col min="6659" max="6659" width="3.42578125" style="28" customWidth="1"/>
    <col min="6660" max="6660" width="0" style="28" hidden="1" customWidth="1"/>
    <col min="6661" max="6661" width="14" style="28" customWidth="1"/>
    <col min="6662" max="6662" width="12.7109375" style="28" customWidth="1"/>
    <col min="6663" max="6909" width="9.140625" style="28"/>
    <col min="6910" max="6910" width="18" style="28" customWidth="1"/>
    <col min="6911" max="6914" width="12.7109375" style="28" customWidth="1"/>
    <col min="6915" max="6915" width="3.42578125" style="28" customWidth="1"/>
    <col min="6916" max="6916" width="0" style="28" hidden="1" customWidth="1"/>
    <col min="6917" max="6917" width="14" style="28" customWidth="1"/>
    <col min="6918" max="6918" width="12.7109375" style="28" customWidth="1"/>
    <col min="6919" max="7165" width="9.140625" style="28"/>
    <col min="7166" max="7166" width="18" style="28" customWidth="1"/>
    <col min="7167" max="7170" width="12.7109375" style="28" customWidth="1"/>
    <col min="7171" max="7171" width="3.42578125" style="28" customWidth="1"/>
    <col min="7172" max="7172" width="0" style="28" hidden="1" customWidth="1"/>
    <col min="7173" max="7173" width="14" style="28" customWidth="1"/>
    <col min="7174" max="7174" width="12.7109375" style="28" customWidth="1"/>
    <col min="7175" max="7421" width="9.140625" style="28"/>
    <col min="7422" max="7422" width="18" style="28" customWidth="1"/>
    <col min="7423" max="7426" width="12.7109375" style="28" customWidth="1"/>
    <col min="7427" max="7427" width="3.42578125" style="28" customWidth="1"/>
    <col min="7428" max="7428" width="0" style="28" hidden="1" customWidth="1"/>
    <col min="7429" max="7429" width="14" style="28" customWidth="1"/>
    <col min="7430" max="7430" width="12.7109375" style="28" customWidth="1"/>
    <col min="7431" max="7677" width="9.140625" style="28"/>
    <col min="7678" max="7678" width="18" style="28" customWidth="1"/>
    <col min="7679" max="7682" width="12.7109375" style="28" customWidth="1"/>
    <col min="7683" max="7683" width="3.42578125" style="28" customWidth="1"/>
    <col min="7684" max="7684" width="0" style="28" hidden="1" customWidth="1"/>
    <col min="7685" max="7685" width="14" style="28" customWidth="1"/>
    <col min="7686" max="7686" width="12.7109375" style="28" customWidth="1"/>
    <col min="7687" max="7933" width="9.140625" style="28"/>
    <col min="7934" max="7934" width="18" style="28" customWidth="1"/>
    <col min="7935" max="7938" width="12.7109375" style="28" customWidth="1"/>
    <col min="7939" max="7939" width="3.42578125" style="28" customWidth="1"/>
    <col min="7940" max="7940" width="0" style="28" hidden="1" customWidth="1"/>
    <col min="7941" max="7941" width="14" style="28" customWidth="1"/>
    <col min="7942" max="7942" width="12.7109375" style="28" customWidth="1"/>
    <col min="7943" max="8189" width="9.140625" style="28"/>
    <col min="8190" max="8190" width="18" style="28" customWidth="1"/>
    <col min="8191" max="8194" width="12.7109375" style="28" customWidth="1"/>
    <col min="8195" max="8195" width="3.42578125" style="28" customWidth="1"/>
    <col min="8196" max="8196" width="0" style="28" hidden="1" customWidth="1"/>
    <col min="8197" max="8197" width="14" style="28" customWidth="1"/>
    <col min="8198" max="8198" width="12.7109375" style="28" customWidth="1"/>
    <col min="8199" max="8445" width="9.140625" style="28"/>
    <col min="8446" max="8446" width="18" style="28" customWidth="1"/>
    <col min="8447" max="8450" width="12.7109375" style="28" customWidth="1"/>
    <col min="8451" max="8451" width="3.42578125" style="28" customWidth="1"/>
    <col min="8452" max="8452" width="0" style="28" hidden="1" customWidth="1"/>
    <col min="8453" max="8453" width="14" style="28" customWidth="1"/>
    <col min="8454" max="8454" width="12.7109375" style="28" customWidth="1"/>
    <col min="8455" max="8701" width="9.140625" style="28"/>
    <col min="8702" max="8702" width="18" style="28" customWidth="1"/>
    <col min="8703" max="8706" width="12.7109375" style="28" customWidth="1"/>
    <col min="8707" max="8707" width="3.42578125" style="28" customWidth="1"/>
    <col min="8708" max="8708" width="0" style="28" hidden="1" customWidth="1"/>
    <col min="8709" max="8709" width="14" style="28" customWidth="1"/>
    <col min="8710" max="8710" width="12.7109375" style="28" customWidth="1"/>
    <col min="8711" max="8957" width="9.140625" style="28"/>
    <col min="8958" max="8958" width="18" style="28" customWidth="1"/>
    <col min="8959" max="8962" width="12.7109375" style="28" customWidth="1"/>
    <col min="8963" max="8963" width="3.42578125" style="28" customWidth="1"/>
    <col min="8964" max="8964" width="0" style="28" hidden="1" customWidth="1"/>
    <col min="8965" max="8965" width="14" style="28" customWidth="1"/>
    <col min="8966" max="8966" width="12.7109375" style="28" customWidth="1"/>
    <col min="8967" max="9213" width="9.140625" style="28"/>
    <col min="9214" max="9214" width="18" style="28" customWidth="1"/>
    <col min="9215" max="9218" width="12.7109375" style="28" customWidth="1"/>
    <col min="9219" max="9219" width="3.42578125" style="28" customWidth="1"/>
    <col min="9220" max="9220" width="0" style="28" hidden="1" customWidth="1"/>
    <col min="9221" max="9221" width="14" style="28" customWidth="1"/>
    <col min="9222" max="9222" width="12.7109375" style="28" customWidth="1"/>
    <col min="9223" max="9469" width="9.140625" style="28"/>
    <col min="9470" max="9470" width="18" style="28" customWidth="1"/>
    <col min="9471" max="9474" width="12.7109375" style="28" customWidth="1"/>
    <col min="9475" max="9475" width="3.42578125" style="28" customWidth="1"/>
    <col min="9476" max="9476" width="0" style="28" hidden="1" customWidth="1"/>
    <col min="9477" max="9477" width="14" style="28" customWidth="1"/>
    <col min="9478" max="9478" width="12.7109375" style="28" customWidth="1"/>
    <col min="9479" max="9725" width="9.140625" style="28"/>
    <col min="9726" max="9726" width="18" style="28" customWidth="1"/>
    <col min="9727" max="9730" width="12.7109375" style="28" customWidth="1"/>
    <col min="9731" max="9731" width="3.42578125" style="28" customWidth="1"/>
    <col min="9732" max="9732" width="0" style="28" hidden="1" customWidth="1"/>
    <col min="9733" max="9733" width="14" style="28" customWidth="1"/>
    <col min="9734" max="9734" width="12.7109375" style="28" customWidth="1"/>
    <col min="9735" max="9981" width="9.140625" style="28"/>
    <col min="9982" max="9982" width="18" style="28" customWidth="1"/>
    <col min="9983" max="9986" width="12.7109375" style="28" customWidth="1"/>
    <col min="9987" max="9987" width="3.42578125" style="28" customWidth="1"/>
    <col min="9988" max="9988" width="0" style="28" hidden="1" customWidth="1"/>
    <col min="9989" max="9989" width="14" style="28" customWidth="1"/>
    <col min="9990" max="9990" width="12.7109375" style="28" customWidth="1"/>
    <col min="9991" max="10237" width="9.140625" style="28"/>
    <col min="10238" max="10238" width="18" style="28" customWidth="1"/>
    <col min="10239" max="10242" width="12.7109375" style="28" customWidth="1"/>
    <col min="10243" max="10243" width="3.42578125" style="28" customWidth="1"/>
    <col min="10244" max="10244" width="0" style="28" hidden="1" customWidth="1"/>
    <col min="10245" max="10245" width="14" style="28" customWidth="1"/>
    <col min="10246" max="10246" width="12.7109375" style="28" customWidth="1"/>
    <col min="10247" max="10493" width="9.140625" style="28"/>
    <col min="10494" max="10494" width="18" style="28" customWidth="1"/>
    <col min="10495" max="10498" width="12.7109375" style="28" customWidth="1"/>
    <col min="10499" max="10499" width="3.42578125" style="28" customWidth="1"/>
    <col min="10500" max="10500" width="0" style="28" hidden="1" customWidth="1"/>
    <col min="10501" max="10501" width="14" style="28" customWidth="1"/>
    <col min="10502" max="10502" width="12.7109375" style="28" customWidth="1"/>
    <col min="10503" max="10749" width="9.140625" style="28"/>
    <col min="10750" max="10750" width="18" style="28" customWidth="1"/>
    <col min="10751" max="10754" width="12.7109375" style="28" customWidth="1"/>
    <col min="10755" max="10755" width="3.42578125" style="28" customWidth="1"/>
    <col min="10756" max="10756" width="0" style="28" hidden="1" customWidth="1"/>
    <col min="10757" max="10757" width="14" style="28" customWidth="1"/>
    <col min="10758" max="10758" width="12.7109375" style="28" customWidth="1"/>
    <col min="10759" max="11005" width="9.140625" style="28"/>
    <col min="11006" max="11006" width="18" style="28" customWidth="1"/>
    <col min="11007" max="11010" width="12.7109375" style="28" customWidth="1"/>
    <col min="11011" max="11011" width="3.42578125" style="28" customWidth="1"/>
    <col min="11012" max="11012" width="0" style="28" hidden="1" customWidth="1"/>
    <col min="11013" max="11013" width="14" style="28" customWidth="1"/>
    <col min="11014" max="11014" width="12.7109375" style="28" customWidth="1"/>
    <col min="11015" max="11261" width="9.140625" style="28"/>
    <col min="11262" max="11262" width="18" style="28" customWidth="1"/>
    <col min="11263" max="11266" width="12.7109375" style="28" customWidth="1"/>
    <col min="11267" max="11267" width="3.42578125" style="28" customWidth="1"/>
    <col min="11268" max="11268" width="0" style="28" hidden="1" customWidth="1"/>
    <col min="11269" max="11269" width="14" style="28" customWidth="1"/>
    <col min="11270" max="11270" width="12.7109375" style="28" customWidth="1"/>
    <col min="11271" max="11517" width="9.140625" style="28"/>
    <col min="11518" max="11518" width="18" style="28" customWidth="1"/>
    <col min="11519" max="11522" width="12.7109375" style="28" customWidth="1"/>
    <col min="11523" max="11523" width="3.42578125" style="28" customWidth="1"/>
    <col min="11524" max="11524" width="0" style="28" hidden="1" customWidth="1"/>
    <col min="11525" max="11525" width="14" style="28" customWidth="1"/>
    <col min="11526" max="11526" width="12.7109375" style="28" customWidth="1"/>
    <col min="11527" max="11773" width="9.140625" style="28"/>
    <col min="11774" max="11774" width="18" style="28" customWidth="1"/>
    <col min="11775" max="11778" width="12.7109375" style="28" customWidth="1"/>
    <col min="11779" max="11779" width="3.42578125" style="28" customWidth="1"/>
    <col min="11780" max="11780" width="0" style="28" hidden="1" customWidth="1"/>
    <col min="11781" max="11781" width="14" style="28" customWidth="1"/>
    <col min="11782" max="11782" width="12.7109375" style="28" customWidth="1"/>
    <col min="11783" max="12029" width="9.140625" style="28"/>
    <col min="12030" max="12030" width="18" style="28" customWidth="1"/>
    <col min="12031" max="12034" width="12.7109375" style="28" customWidth="1"/>
    <col min="12035" max="12035" width="3.42578125" style="28" customWidth="1"/>
    <col min="12036" max="12036" width="0" style="28" hidden="1" customWidth="1"/>
    <col min="12037" max="12037" width="14" style="28" customWidth="1"/>
    <col min="12038" max="12038" width="12.7109375" style="28" customWidth="1"/>
    <col min="12039" max="12285" width="9.140625" style="28"/>
    <col min="12286" max="12286" width="18" style="28" customWidth="1"/>
    <col min="12287" max="12290" width="12.7109375" style="28" customWidth="1"/>
    <col min="12291" max="12291" width="3.42578125" style="28" customWidth="1"/>
    <col min="12292" max="12292" width="0" style="28" hidden="1" customWidth="1"/>
    <col min="12293" max="12293" width="14" style="28" customWidth="1"/>
    <col min="12294" max="12294" width="12.7109375" style="28" customWidth="1"/>
    <col min="12295" max="12541" width="9.140625" style="28"/>
    <col min="12542" max="12542" width="18" style="28" customWidth="1"/>
    <col min="12543" max="12546" width="12.7109375" style="28" customWidth="1"/>
    <col min="12547" max="12547" width="3.42578125" style="28" customWidth="1"/>
    <col min="12548" max="12548" width="0" style="28" hidden="1" customWidth="1"/>
    <col min="12549" max="12549" width="14" style="28" customWidth="1"/>
    <col min="12550" max="12550" width="12.7109375" style="28" customWidth="1"/>
    <col min="12551" max="12797" width="9.140625" style="28"/>
    <col min="12798" max="12798" width="18" style="28" customWidth="1"/>
    <col min="12799" max="12802" width="12.7109375" style="28" customWidth="1"/>
    <col min="12803" max="12803" width="3.42578125" style="28" customWidth="1"/>
    <col min="12804" max="12804" width="0" style="28" hidden="1" customWidth="1"/>
    <col min="12805" max="12805" width="14" style="28" customWidth="1"/>
    <col min="12806" max="12806" width="12.7109375" style="28" customWidth="1"/>
    <col min="12807" max="13053" width="9.140625" style="28"/>
    <col min="13054" max="13054" width="18" style="28" customWidth="1"/>
    <col min="13055" max="13058" width="12.7109375" style="28" customWidth="1"/>
    <col min="13059" max="13059" width="3.42578125" style="28" customWidth="1"/>
    <col min="13060" max="13060" width="0" style="28" hidden="1" customWidth="1"/>
    <col min="13061" max="13061" width="14" style="28" customWidth="1"/>
    <col min="13062" max="13062" width="12.7109375" style="28" customWidth="1"/>
    <col min="13063" max="13309" width="9.140625" style="28"/>
    <col min="13310" max="13310" width="18" style="28" customWidth="1"/>
    <col min="13311" max="13314" width="12.7109375" style="28" customWidth="1"/>
    <col min="13315" max="13315" width="3.42578125" style="28" customWidth="1"/>
    <col min="13316" max="13316" width="0" style="28" hidden="1" customWidth="1"/>
    <col min="13317" max="13317" width="14" style="28" customWidth="1"/>
    <col min="13318" max="13318" width="12.7109375" style="28" customWidth="1"/>
    <col min="13319" max="13565" width="9.140625" style="28"/>
    <col min="13566" max="13566" width="18" style="28" customWidth="1"/>
    <col min="13567" max="13570" width="12.7109375" style="28" customWidth="1"/>
    <col min="13571" max="13571" width="3.42578125" style="28" customWidth="1"/>
    <col min="13572" max="13572" width="0" style="28" hidden="1" customWidth="1"/>
    <col min="13573" max="13573" width="14" style="28" customWidth="1"/>
    <col min="13574" max="13574" width="12.7109375" style="28" customWidth="1"/>
    <col min="13575" max="13821" width="9.140625" style="28"/>
    <col min="13822" max="13822" width="18" style="28" customWidth="1"/>
    <col min="13823" max="13826" width="12.7109375" style="28" customWidth="1"/>
    <col min="13827" max="13827" width="3.42578125" style="28" customWidth="1"/>
    <col min="13828" max="13828" width="0" style="28" hidden="1" customWidth="1"/>
    <col min="13829" max="13829" width="14" style="28" customWidth="1"/>
    <col min="13830" max="13830" width="12.7109375" style="28" customWidth="1"/>
    <col min="13831" max="14077" width="9.140625" style="28"/>
    <col min="14078" max="14078" width="18" style="28" customWidth="1"/>
    <col min="14079" max="14082" width="12.7109375" style="28" customWidth="1"/>
    <col min="14083" max="14083" width="3.42578125" style="28" customWidth="1"/>
    <col min="14084" max="14084" width="0" style="28" hidden="1" customWidth="1"/>
    <col min="14085" max="14085" width="14" style="28" customWidth="1"/>
    <col min="14086" max="14086" width="12.7109375" style="28" customWidth="1"/>
    <col min="14087" max="14333" width="9.140625" style="28"/>
    <col min="14334" max="14334" width="18" style="28" customWidth="1"/>
    <col min="14335" max="14338" width="12.7109375" style="28" customWidth="1"/>
    <col min="14339" max="14339" width="3.42578125" style="28" customWidth="1"/>
    <col min="14340" max="14340" width="0" style="28" hidden="1" customWidth="1"/>
    <col min="14341" max="14341" width="14" style="28" customWidth="1"/>
    <col min="14342" max="14342" width="12.7109375" style="28" customWidth="1"/>
    <col min="14343" max="14589" width="9.140625" style="28"/>
    <col min="14590" max="14590" width="18" style="28" customWidth="1"/>
    <col min="14591" max="14594" width="12.7109375" style="28" customWidth="1"/>
    <col min="14595" max="14595" width="3.42578125" style="28" customWidth="1"/>
    <col min="14596" max="14596" width="0" style="28" hidden="1" customWidth="1"/>
    <col min="14597" max="14597" width="14" style="28" customWidth="1"/>
    <col min="14598" max="14598" width="12.7109375" style="28" customWidth="1"/>
    <col min="14599" max="14845" width="9.140625" style="28"/>
    <col min="14846" max="14846" width="18" style="28" customWidth="1"/>
    <col min="14847" max="14850" width="12.7109375" style="28" customWidth="1"/>
    <col min="14851" max="14851" width="3.42578125" style="28" customWidth="1"/>
    <col min="14852" max="14852" width="0" style="28" hidden="1" customWidth="1"/>
    <col min="14853" max="14853" width="14" style="28" customWidth="1"/>
    <col min="14854" max="14854" width="12.7109375" style="28" customWidth="1"/>
    <col min="14855" max="15101" width="9.140625" style="28"/>
    <col min="15102" max="15102" width="18" style="28" customWidth="1"/>
    <col min="15103" max="15106" width="12.7109375" style="28" customWidth="1"/>
    <col min="15107" max="15107" width="3.42578125" style="28" customWidth="1"/>
    <col min="15108" max="15108" width="0" style="28" hidden="1" customWidth="1"/>
    <col min="15109" max="15109" width="14" style="28" customWidth="1"/>
    <col min="15110" max="15110" width="12.7109375" style="28" customWidth="1"/>
    <col min="15111" max="15357" width="9.140625" style="28"/>
    <col min="15358" max="15358" width="18" style="28" customWidth="1"/>
    <col min="15359" max="15362" width="12.7109375" style="28" customWidth="1"/>
    <col min="15363" max="15363" width="3.42578125" style="28" customWidth="1"/>
    <col min="15364" max="15364" width="0" style="28" hidden="1" customWidth="1"/>
    <col min="15365" max="15365" width="14" style="28" customWidth="1"/>
    <col min="15366" max="15366" width="12.7109375" style="28" customWidth="1"/>
    <col min="15367" max="15613" width="9.140625" style="28"/>
    <col min="15614" max="15614" width="18" style="28" customWidth="1"/>
    <col min="15615" max="15618" width="12.7109375" style="28" customWidth="1"/>
    <col min="15619" max="15619" width="3.42578125" style="28" customWidth="1"/>
    <col min="15620" max="15620" width="0" style="28" hidden="1" customWidth="1"/>
    <col min="15621" max="15621" width="14" style="28" customWidth="1"/>
    <col min="15622" max="15622" width="12.7109375" style="28" customWidth="1"/>
    <col min="15623" max="15869" width="9.140625" style="28"/>
    <col min="15870" max="15870" width="18" style="28" customWidth="1"/>
    <col min="15871" max="15874" width="12.7109375" style="28" customWidth="1"/>
    <col min="15875" max="15875" width="3.42578125" style="28" customWidth="1"/>
    <col min="15876" max="15876" width="0" style="28" hidden="1" customWidth="1"/>
    <col min="15877" max="15877" width="14" style="28" customWidth="1"/>
    <col min="15878" max="15878" width="12.7109375" style="28" customWidth="1"/>
    <col min="15879" max="16125" width="9.140625" style="28"/>
    <col min="16126" max="16126" width="18" style="28" customWidth="1"/>
    <col min="16127" max="16130" width="12.7109375" style="28" customWidth="1"/>
    <col min="16131" max="16131" width="3.42578125" style="28" customWidth="1"/>
    <col min="16132" max="16132" width="0" style="28" hidden="1" customWidth="1"/>
    <col min="16133" max="16133" width="14" style="28" customWidth="1"/>
    <col min="16134" max="16134" width="12.7109375" style="28" customWidth="1"/>
    <col min="16135" max="16384" width="9.140625" style="28"/>
  </cols>
  <sheetData>
    <row r="1" spans="1:11" ht="15" customHeight="1" x14ac:dyDescent="0.2">
      <c r="A1" s="150" t="str">
        <f>'Table 1b'!A1</f>
        <v>GRANT YEAR 2018 CHILD CARE DEVELOPMENT FUND (CCDF)</v>
      </c>
      <c r="B1" s="153"/>
      <c r="C1" s="153"/>
      <c r="D1" s="153"/>
      <c r="E1" s="153"/>
      <c r="F1" s="153"/>
      <c r="G1" s="153"/>
      <c r="H1" s="153"/>
    </row>
    <row r="2" spans="1:11" ht="15" customHeight="1" x14ac:dyDescent="0.2">
      <c r="A2" s="150" t="s">
        <v>101</v>
      </c>
      <c r="B2" s="153"/>
      <c r="C2" s="153"/>
      <c r="D2" s="153"/>
      <c r="E2" s="153"/>
      <c r="F2" s="153"/>
      <c r="G2" s="153"/>
      <c r="H2" s="153"/>
    </row>
    <row r="3" spans="1:11" ht="15" customHeight="1" x14ac:dyDescent="0.2">
      <c r="A3" s="150" t="str">
        <f>'Table 1b'!A3</f>
        <v>Quarter End Date:  9/30/2020</v>
      </c>
      <c r="B3" s="153"/>
      <c r="C3" s="153"/>
      <c r="D3" s="153"/>
      <c r="E3" s="153"/>
      <c r="F3" s="153"/>
      <c r="G3" s="153"/>
      <c r="H3" s="153"/>
    </row>
    <row r="4" spans="1:11" ht="15" customHeight="1" x14ac:dyDescent="0.2">
      <c r="A4" s="149"/>
      <c r="B4" s="149"/>
      <c r="C4" s="149"/>
      <c r="D4" s="149"/>
      <c r="E4" s="149"/>
      <c r="F4" s="149"/>
      <c r="G4" s="149"/>
      <c r="H4" s="149"/>
    </row>
    <row r="5" spans="1:11" ht="18" customHeight="1" x14ac:dyDescent="0.2">
      <c r="A5" s="90"/>
      <c r="B5" s="90"/>
      <c r="C5" s="90"/>
      <c r="D5" s="90"/>
      <c r="E5" s="90"/>
      <c r="F5" s="76"/>
      <c r="G5" s="154" t="s">
        <v>102</v>
      </c>
      <c r="H5" s="154"/>
    </row>
    <row r="6" spans="1:11" s="56" customFormat="1" ht="25.5" x14ac:dyDescent="0.25">
      <c r="A6" s="32" t="s">
        <v>90</v>
      </c>
      <c r="B6" s="33" t="s">
        <v>93</v>
      </c>
      <c r="C6" s="33" t="s">
        <v>103</v>
      </c>
      <c r="D6" s="33" t="s">
        <v>95</v>
      </c>
      <c r="E6" s="33" t="s">
        <v>14</v>
      </c>
      <c r="F6" s="34"/>
      <c r="G6" s="70" t="s">
        <v>104</v>
      </c>
      <c r="H6" s="33" t="s">
        <v>106</v>
      </c>
      <c r="J6" s="24"/>
    </row>
    <row r="7" spans="1:11" x14ac:dyDescent="0.2">
      <c r="A7" s="47" t="s">
        <v>25</v>
      </c>
      <c r="B7" s="82">
        <v>5517134</v>
      </c>
      <c r="C7" s="82">
        <v>0</v>
      </c>
      <c r="D7" s="82">
        <v>1379283</v>
      </c>
      <c r="E7" s="82">
        <f>SUM(B7:D7)</f>
        <v>6896417</v>
      </c>
      <c r="F7" s="77"/>
      <c r="G7" s="85">
        <v>6896417</v>
      </c>
      <c r="H7" s="85">
        <f>E7-G7</f>
        <v>0</v>
      </c>
    </row>
    <row r="8" spans="1:11" x14ac:dyDescent="0.2">
      <c r="A8" s="47" t="s">
        <v>26</v>
      </c>
      <c r="B8" s="82">
        <v>3544811</v>
      </c>
      <c r="C8" s="82">
        <v>0</v>
      </c>
      <c r="D8" s="82">
        <v>0</v>
      </c>
      <c r="E8" s="82">
        <f t="shared" ref="E8:E64" si="0">SUM(B8:D8)</f>
        <v>3544811</v>
      </c>
      <c r="F8" s="77"/>
      <c r="G8" s="85">
        <v>3544811</v>
      </c>
      <c r="H8" s="85">
        <f>E8-G8</f>
        <v>0</v>
      </c>
    </row>
    <row r="9" spans="1:11" x14ac:dyDescent="0.2">
      <c r="A9" s="47" t="s">
        <v>27</v>
      </c>
      <c r="B9" s="82">
        <v>0</v>
      </c>
      <c r="C9" s="82">
        <v>0</v>
      </c>
      <c r="D9" s="82">
        <v>0</v>
      </c>
      <c r="E9" s="82">
        <f t="shared" si="0"/>
        <v>0</v>
      </c>
      <c r="F9" s="77"/>
      <c r="G9" s="85">
        <v>0</v>
      </c>
      <c r="H9" s="85">
        <f>E9-G9</f>
        <v>0</v>
      </c>
    </row>
    <row r="10" spans="1:11" x14ac:dyDescent="0.2">
      <c r="A10" s="47" t="s">
        <v>28</v>
      </c>
      <c r="B10" s="82">
        <v>10032936</v>
      </c>
      <c r="C10" s="82">
        <v>0</v>
      </c>
      <c r="D10" s="82">
        <v>0</v>
      </c>
      <c r="E10" s="82">
        <f t="shared" si="0"/>
        <v>10032936</v>
      </c>
      <c r="F10" s="77"/>
      <c r="G10" s="85">
        <v>10032936</v>
      </c>
      <c r="H10" s="85">
        <f>E10-G10</f>
        <v>0</v>
      </c>
    </row>
    <row r="11" spans="1:11" x14ac:dyDescent="0.2">
      <c r="A11" s="47" t="s">
        <v>29</v>
      </c>
      <c r="B11" s="82">
        <v>1886543</v>
      </c>
      <c r="C11" s="82">
        <v>0</v>
      </c>
      <c r="D11" s="82">
        <v>0</v>
      </c>
      <c r="E11" s="82">
        <f t="shared" si="0"/>
        <v>1886543</v>
      </c>
      <c r="F11" s="77"/>
      <c r="G11" s="85">
        <v>1886543</v>
      </c>
      <c r="H11" s="85">
        <f>E11-G11</f>
        <v>0</v>
      </c>
    </row>
    <row r="12" spans="1:11" x14ac:dyDescent="0.2">
      <c r="A12" s="47" t="s">
        <v>30</v>
      </c>
      <c r="B12" s="82">
        <v>85593217</v>
      </c>
      <c r="C12" s="82">
        <v>0</v>
      </c>
      <c r="D12" s="82">
        <v>0</v>
      </c>
      <c r="E12" s="82">
        <f t="shared" si="0"/>
        <v>85593217</v>
      </c>
      <c r="F12" s="77"/>
      <c r="G12" s="85">
        <v>85593217</v>
      </c>
      <c r="H12" s="85">
        <f>E12-G12</f>
        <v>0</v>
      </c>
      <c r="K12" s="28" t="s">
        <v>17</v>
      </c>
    </row>
    <row r="13" spans="1:11" x14ac:dyDescent="0.2">
      <c r="A13" s="47" t="s">
        <v>31</v>
      </c>
      <c r="B13" s="82">
        <v>8985901</v>
      </c>
      <c r="C13" s="82">
        <v>0</v>
      </c>
      <c r="D13" s="82">
        <v>0</v>
      </c>
      <c r="E13" s="82">
        <f t="shared" si="0"/>
        <v>8985901</v>
      </c>
      <c r="F13" s="77"/>
      <c r="G13" s="85">
        <v>8985901</v>
      </c>
      <c r="H13" s="85">
        <f>E13-G13</f>
        <v>0</v>
      </c>
    </row>
    <row r="14" spans="1:11" x14ac:dyDescent="0.2">
      <c r="A14" s="47" t="s">
        <v>32</v>
      </c>
      <c r="B14" s="82">
        <v>14990687</v>
      </c>
      <c r="C14" s="82">
        <v>0</v>
      </c>
      <c r="D14" s="82">
        <v>3747671</v>
      </c>
      <c r="E14" s="82">
        <f t="shared" si="0"/>
        <v>18738358</v>
      </c>
      <c r="F14" s="77"/>
      <c r="G14" s="85">
        <v>18738358</v>
      </c>
      <c r="H14" s="85">
        <f>E14-G14</f>
        <v>0</v>
      </c>
    </row>
    <row r="15" spans="1:11" x14ac:dyDescent="0.2">
      <c r="A15" s="47" t="s">
        <v>33</v>
      </c>
      <c r="B15" s="82">
        <v>5179325</v>
      </c>
      <c r="C15" s="82">
        <v>0</v>
      </c>
      <c r="D15" s="82">
        <v>0</v>
      </c>
      <c r="E15" s="82">
        <f t="shared" si="0"/>
        <v>5179325</v>
      </c>
      <c r="F15" s="77"/>
      <c r="G15" s="85">
        <v>5179325</v>
      </c>
      <c r="H15" s="85">
        <f>E15-G15</f>
        <v>0</v>
      </c>
    </row>
    <row r="16" spans="1:11" x14ac:dyDescent="0.2">
      <c r="A16" s="47" t="s">
        <v>34</v>
      </c>
      <c r="B16" s="82">
        <v>4566974</v>
      </c>
      <c r="C16" s="82">
        <v>0</v>
      </c>
      <c r="D16" s="82">
        <v>0</v>
      </c>
      <c r="E16" s="82">
        <f t="shared" si="0"/>
        <v>4566974</v>
      </c>
      <c r="F16" s="77"/>
      <c r="G16" s="85">
        <v>4566972</v>
      </c>
      <c r="H16" s="131">
        <f>E16-G16</f>
        <v>2</v>
      </c>
    </row>
    <row r="17" spans="1:11" x14ac:dyDescent="0.2">
      <c r="A17" s="47" t="s">
        <v>35</v>
      </c>
      <c r="B17" s="82">
        <v>26732698</v>
      </c>
      <c r="C17" s="82">
        <v>0</v>
      </c>
      <c r="D17" s="82">
        <v>6683174</v>
      </c>
      <c r="E17" s="82">
        <f t="shared" si="0"/>
        <v>33415872</v>
      </c>
      <c r="F17" s="77"/>
      <c r="G17" s="85">
        <v>33415872</v>
      </c>
      <c r="H17" s="85">
        <f>E17-G17</f>
        <v>0</v>
      </c>
    </row>
    <row r="18" spans="1:11" x14ac:dyDescent="0.2">
      <c r="A18" s="47" t="s">
        <v>36</v>
      </c>
      <c r="B18" s="82">
        <v>26437519</v>
      </c>
      <c r="C18" s="82">
        <v>0</v>
      </c>
      <c r="D18" s="82">
        <v>0</v>
      </c>
      <c r="E18" s="82">
        <f t="shared" si="0"/>
        <v>26437519</v>
      </c>
      <c r="F18" s="77"/>
      <c r="G18" s="85">
        <v>22182651</v>
      </c>
      <c r="H18" s="85">
        <f>E18-G18</f>
        <v>4254868</v>
      </c>
    </row>
    <row r="19" spans="1:11" x14ac:dyDescent="0.2">
      <c r="A19" s="47" t="s">
        <v>37</v>
      </c>
      <c r="B19" s="82">
        <v>0</v>
      </c>
      <c r="C19" s="82">
        <v>0</v>
      </c>
      <c r="D19" s="82">
        <v>0</v>
      </c>
      <c r="E19" s="82">
        <f t="shared" si="0"/>
        <v>0</v>
      </c>
      <c r="F19" s="77"/>
      <c r="G19" s="85">
        <v>0</v>
      </c>
      <c r="H19" s="85">
        <f>E19-G19</f>
        <v>0</v>
      </c>
    </row>
    <row r="20" spans="1:11" x14ac:dyDescent="0.2">
      <c r="A20" s="47" t="s">
        <v>38</v>
      </c>
      <c r="B20" s="82">
        <v>4971630</v>
      </c>
      <c r="C20" s="82">
        <v>0</v>
      </c>
      <c r="D20" s="82">
        <v>0</v>
      </c>
      <c r="E20" s="82">
        <f t="shared" si="0"/>
        <v>4971630</v>
      </c>
      <c r="F20" s="77"/>
      <c r="G20" s="85">
        <v>4971630</v>
      </c>
      <c r="H20" s="85">
        <f>E20-G20</f>
        <v>0</v>
      </c>
    </row>
    <row r="21" spans="1:11" x14ac:dyDescent="0.2">
      <c r="A21" s="47" t="s">
        <v>39</v>
      </c>
      <c r="B21" s="82">
        <v>1175820</v>
      </c>
      <c r="C21" s="82">
        <v>0</v>
      </c>
      <c r="D21" s="82">
        <v>0</v>
      </c>
      <c r="E21" s="82">
        <f t="shared" si="0"/>
        <v>1175820</v>
      </c>
      <c r="F21" s="77"/>
      <c r="G21" s="85">
        <v>1175819</v>
      </c>
      <c r="H21" s="131">
        <f>E21-G21</f>
        <v>1</v>
      </c>
    </row>
    <row r="22" spans="1:11" x14ac:dyDescent="0.2">
      <c r="A22" s="47" t="s">
        <v>40</v>
      </c>
      <c r="B22" s="82">
        <v>56873825</v>
      </c>
      <c r="C22" s="82">
        <v>0</v>
      </c>
      <c r="D22" s="82">
        <v>0</v>
      </c>
      <c r="E22" s="82">
        <f t="shared" si="0"/>
        <v>56873825</v>
      </c>
      <c r="F22" s="77"/>
      <c r="G22" s="85">
        <v>56873825</v>
      </c>
      <c r="H22" s="85">
        <f>E22-G22</f>
        <v>0</v>
      </c>
    </row>
    <row r="23" spans="1:11" x14ac:dyDescent="0.2">
      <c r="A23" s="47" t="s">
        <v>41</v>
      </c>
      <c r="B23" s="82">
        <v>15356947</v>
      </c>
      <c r="C23" s="82">
        <v>0</v>
      </c>
      <c r="D23" s="82">
        <v>0</v>
      </c>
      <c r="E23" s="82">
        <f t="shared" si="0"/>
        <v>15356947</v>
      </c>
      <c r="F23" s="77"/>
      <c r="G23" s="85">
        <v>15356947</v>
      </c>
      <c r="H23" s="85">
        <f>E23-G23</f>
        <v>0</v>
      </c>
    </row>
    <row r="24" spans="1:11" x14ac:dyDescent="0.2">
      <c r="A24" s="47" t="s">
        <v>42</v>
      </c>
      <c r="B24" s="82">
        <v>5078586</v>
      </c>
      <c r="C24" s="82">
        <v>0</v>
      </c>
      <c r="D24" s="82">
        <v>0</v>
      </c>
      <c r="E24" s="82">
        <f t="shared" si="0"/>
        <v>5078586</v>
      </c>
      <c r="F24" s="77"/>
      <c r="G24" s="85">
        <v>5078586</v>
      </c>
      <c r="H24" s="85">
        <f>E24-G24</f>
        <v>0</v>
      </c>
    </row>
    <row r="25" spans="1:11" x14ac:dyDescent="0.2">
      <c r="A25" s="47" t="s">
        <v>43</v>
      </c>
      <c r="B25" s="82">
        <v>6673024</v>
      </c>
      <c r="C25" s="82">
        <v>0</v>
      </c>
      <c r="D25" s="82">
        <v>0</v>
      </c>
      <c r="E25" s="82">
        <f t="shared" si="0"/>
        <v>6673024</v>
      </c>
      <c r="F25" s="77"/>
      <c r="G25" s="85">
        <v>6673024</v>
      </c>
      <c r="H25" s="85">
        <f>E25-G25</f>
        <v>0</v>
      </c>
    </row>
    <row r="26" spans="1:11" x14ac:dyDescent="0.2">
      <c r="A26" s="47" t="s">
        <v>44</v>
      </c>
      <c r="B26" s="82">
        <v>7274537</v>
      </c>
      <c r="C26" s="82">
        <v>0</v>
      </c>
      <c r="D26" s="82">
        <v>0</v>
      </c>
      <c r="E26" s="82">
        <f t="shared" si="0"/>
        <v>7274537</v>
      </c>
      <c r="F26" s="77"/>
      <c r="G26" s="85">
        <v>7274537</v>
      </c>
      <c r="H26" s="85">
        <f>E26-G26</f>
        <v>0</v>
      </c>
    </row>
    <row r="27" spans="1:11" x14ac:dyDescent="0.2">
      <c r="A27" s="47" t="s">
        <v>45</v>
      </c>
      <c r="B27" s="82">
        <v>5219488</v>
      </c>
      <c r="C27" s="82">
        <v>0</v>
      </c>
      <c r="D27" s="82">
        <v>0</v>
      </c>
      <c r="E27" s="82">
        <f t="shared" si="0"/>
        <v>5219488</v>
      </c>
      <c r="F27" s="77"/>
      <c r="G27" s="85">
        <v>5219488</v>
      </c>
      <c r="H27" s="85">
        <f>E27-G27</f>
        <v>0</v>
      </c>
    </row>
    <row r="28" spans="1:11" x14ac:dyDescent="0.2">
      <c r="A28" s="47" t="s">
        <v>46</v>
      </c>
      <c r="B28" s="82">
        <v>1749818</v>
      </c>
      <c r="C28" s="82">
        <v>0</v>
      </c>
      <c r="D28" s="82">
        <v>0</v>
      </c>
      <c r="E28" s="82">
        <f t="shared" si="0"/>
        <v>1749818</v>
      </c>
      <c r="F28" s="77"/>
      <c r="G28" s="85">
        <v>1749818</v>
      </c>
      <c r="H28" s="85">
        <f>E28-G28</f>
        <v>0</v>
      </c>
    </row>
    <row r="29" spans="1:11" x14ac:dyDescent="0.2">
      <c r="A29" s="47" t="s">
        <v>47</v>
      </c>
      <c r="B29" s="82">
        <v>19806196</v>
      </c>
      <c r="C29" s="82">
        <v>0</v>
      </c>
      <c r="D29" s="82">
        <v>3495211</v>
      </c>
      <c r="E29" s="82">
        <f t="shared" si="0"/>
        <v>23301407</v>
      </c>
      <c r="F29" s="77"/>
      <c r="G29" s="85">
        <v>23301407</v>
      </c>
      <c r="H29" s="85">
        <f>E29-G29</f>
        <v>0</v>
      </c>
      <c r="K29" s="49"/>
    </row>
    <row r="30" spans="1:11" x14ac:dyDescent="0.2">
      <c r="A30" s="47" t="s">
        <v>48</v>
      </c>
      <c r="B30" s="82">
        <v>44973368</v>
      </c>
      <c r="C30" s="82">
        <v>0</v>
      </c>
      <c r="D30" s="82">
        <v>0</v>
      </c>
      <c r="E30" s="82">
        <f t="shared" si="0"/>
        <v>44973368</v>
      </c>
      <c r="F30" s="77"/>
      <c r="G30" s="85">
        <v>44973368</v>
      </c>
      <c r="H30" s="85">
        <f>E30-G30</f>
        <v>0</v>
      </c>
    </row>
    <row r="31" spans="1:11" x14ac:dyDescent="0.2">
      <c r="A31" s="47" t="s">
        <v>49</v>
      </c>
      <c r="B31" s="82">
        <v>19529092</v>
      </c>
      <c r="C31" s="82">
        <v>0</v>
      </c>
      <c r="D31" s="82">
        <v>4882272</v>
      </c>
      <c r="E31" s="82">
        <f t="shared" si="0"/>
        <v>24411364</v>
      </c>
      <c r="F31" s="77"/>
      <c r="G31" s="85">
        <v>24411364</v>
      </c>
      <c r="H31" s="85">
        <f>E31-G31</f>
        <v>0</v>
      </c>
    </row>
    <row r="32" spans="1:11" x14ac:dyDescent="0.2">
      <c r="A32" s="47" t="s">
        <v>50</v>
      </c>
      <c r="B32" s="82">
        <v>19690299</v>
      </c>
      <c r="C32" s="82">
        <v>0</v>
      </c>
      <c r="D32" s="82">
        <v>0</v>
      </c>
      <c r="E32" s="82">
        <f t="shared" si="0"/>
        <v>19690299</v>
      </c>
      <c r="F32" s="77"/>
      <c r="G32" s="85">
        <v>19690299</v>
      </c>
      <c r="H32" s="85">
        <f>E32-G32</f>
        <v>0</v>
      </c>
    </row>
    <row r="33" spans="1:8" x14ac:dyDescent="0.2">
      <c r="A33" s="47" t="s">
        <v>51</v>
      </c>
      <c r="B33" s="82">
        <v>1715430</v>
      </c>
      <c r="C33" s="82">
        <v>0</v>
      </c>
      <c r="D33" s="82">
        <v>0</v>
      </c>
      <c r="E33" s="82">
        <f t="shared" si="0"/>
        <v>1715430</v>
      </c>
      <c r="F33" s="77"/>
      <c r="G33" s="85">
        <v>1715430</v>
      </c>
      <c r="H33" s="85">
        <f>E33-G33</f>
        <v>0</v>
      </c>
    </row>
    <row r="34" spans="1:8" x14ac:dyDescent="0.2">
      <c r="A34" s="47" t="s">
        <v>52</v>
      </c>
      <c r="B34" s="82">
        <v>16548756</v>
      </c>
      <c r="C34" s="82">
        <v>0</v>
      </c>
      <c r="D34" s="82">
        <v>0</v>
      </c>
      <c r="E34" s="82">
        <f t="shared" si="0"/>
        <v>16548756</v>
      </c>
      <c r="F34" s="77"/>
      <c r="G34" s="85">
        <v>16548755</v>
      </c>
      <c r="H34" s="131">
        <f>E34-G34</f>
        <v>1</v>
      </c>
    </row>
    <row r="35" spans="1:8" x14ac:dyDescent="0.2">
      <c r="A35" s="47" t="s">
        <v>53</v>
      </c>
      <c r="B35" s="82">
        <v>1313990</v>
      </c>
      <c r="C35" s="82">
        <v>0</v>
      </c>
      <c r="D35" s="82">
        <v>0</v>
      </c>
      <c r="E35" s="82">
        <f t="shared" si="0"/>
        <v>1313990</v>
      </c>
      <c r="F35" s="77"/>
      <c r="G35" s="85">
        <v>1313990</v>
      </c>
      <c r="H35" s="85">
        <f>E35-G35</f>
        <v>0</v>
      </c>
    </row>
    <row r="36" spans="1:8" x14ac:dyDescent="0.2">
      <c r="A36" s="47" t="s">
        <v>54</v>
      </c>
      <c r="B36" s="82">
        <v>6498998</v>
      </c>
      <c r="C36" s="82">
        <v>0</v>
      </c>
      <c r="D36" s="82">
        <v>0</v>
      </c>
      <c r="E36" s="82">
        <f t="shared" si="0"/>
        <v>6498998</v>
      </c>
      <c r="F36" s="77"/>
      <c r="G36" s="85">
        <v>6498998</v>
      </c>
      <c r="H36" s="85">
        <f>E36-G36</f>
        <v>0</v>
      </c>
    </row>
    <row r="37" spans="1:8" x14ac:dyDescent="0.2">
      <c r="A37" s="47" t="s">
        <v>55</v>
      </c>
      <c r="B37" s="82">
        <v>2580421</v>
      </c>
      <c r="C37" s="82">
        <v>0</v>
      </c>
      <c r="D37" s="82">
        <v>0</v>
      </c>
      <c r="E37" s="82">
        <f t="shared" si="0"/>
        <v>2580421</v>
      </c>
      <c r="F37" s="77"/>
      <c r="G37" s="85">
        <v>2580421</v>
      </c>
      <c r="H37" s="85">
        <f>E37-G37</f>
        <v>0</v>
      </c>
    </row>
    <row r="38" spans="1:8" x14ac:dyDescent="0.2">
      <c r="A38" s="47" t="s">
        <v>56</v>
      </c>
      <c r="B38" s="82">
        <v>4581866</v>
      </c>
      <c r="C38" s="82">
        <v>0</v>
      </c>
      <c r="D38" s="82">
        <v>0</v>
      </c>
      <c r="E38" s="82">
        <f t="shared" si="0"/>
        <v>4581866</v>
      </c>
      <c r="F38" s="77"/>
      <c r="G38" s="85">
        <v>4581866</v>
      </c>
      <c r="H38" s="85">
        <f>E38-G38</f>
        <v>0</v>
      </c>
    </row>
    <row r="39" spans="1:8" x14ac:dyDescent="0.2">
      <c r="A39" s="47" t="s">
        <v>57</v>
      </c>
      <c r="B39" s="82">
        <v>26374178</v>
      </c>
      <c r="C39" s="82">
        <v>0</v>
      </c>
      <c r="D39" s="82">
        <v>0</v>
      </c>
      <c r="E39" s="82">
        <f t="shared" si="0"/>
        <v>26374178</v>
      </c>
      <c r="F39" s="77"/>
      <c r="G39" s="85">
        <v>26374178</v>
      </c>
      <c r="H39" s="85">
        <f>E39-G39</f>
        <v>0</v>
      </c>
    </row>
    <row r="40" spans="1:8" x14ac:dyDescent="0.2">
      <c r="A40" s="47" t="s">
        <v>58</v>
      </c>
      <c r="B40" s="82">
        <v>2895259</v>
      </c>
      <c r="C40" s="82">
        <v>0</v>
      </c>
      <c r="D40" s="82">
        <v>0</v>
      </c>
      <c r="E40" s="82">
        <f t="shared" si="0"/>
        <v>2895259</v>
      </c>
      <c r="F40" s="77"/>
      <c r="G40" s="85">
        <v>2895259</v>
      </c>
      <c r="H40" s="85">
        <f>E40-G40</f>
        <v>0</v>
      </c>
    </row>
    <row r="41" spans="1:8" x14ac:dyDescent="0.2">
      <c r="A41" s="47" t="s">
        <v>59</v>
      </c>
      <c r="B41" s="82">
        <v>101983998</v>
      </c>
      <c r="C41" s="82">
        <v>0</v>
      </c>
      <c r="D41" s="82">
        <v>0</v>
      </c>
      <c r="E41" s="82">
        <f t="shared" si="0"/>
        <v>101983998</v>
      </c>
      <c r="F41" s="77"/>
      <c r="G41" s="85">
        <v>101983998</v>
      </c>
      <c r="H41" s="85">
        <f>E41-G41</f>
        <v>0</v>
      </c>
    </row>
    <row r="42" spans="1:8" x14ac:dyDescent="0.2">
      <c r="A42" s="47" t="s">
        <v>60</v>
      </c>
      <c r="B42" s="82">
        <v>37927282</v>
      </c>
      <c r="C42" s="82">
        <v>0</v>
      </c>
      <c r="D42" s="82">
        <v>0</v>
      </c>
      <c r="E42" s="82">
        <f t="shared" si="0"/>
        <v>37927282</v>
      </c>
      <c r="F42" s="77"/>
      <c r="G42" s="85">
        <v>37927282</v>
      </c>
      <c r="H42" s="85">
        <f>E42-G42</f>
        <v>0</v>
      </c>
    </row>
    <row r="43" spans="1:8" x14ac:dyDescent="0.2">
      <c r="A43" s="47" t="s">
        <v>61</v>
      </c>
      <c r="B43" s="82">
        <v>1017036</v>
      </c>
      <c r="C43" s="82">
        <v>0</v>
      </c>
      <c r="D43" s="82">
        <v>0</v>
      </c>
      <c r="E43" s="82">
        <f t="shared" si="0"/>
        <v>1017036</v>
      </c>
      <c r="F43" s="77"/>
      <c r="G43" s="85">
        <v>1017036</v>
      </c>
      <c r="H43" s="85">
        <f>E43-G43</f>
        <v>0</v>
      </c>
    </row>
    <row r="44" spans="1:8" x14ac:dyDescent="0.2">
      <c r="A44" s="47" t="s">
        <v>84</v>
      </c>
      <c r="B44" s="82">
        <v>0</v>
      </c>
      <c r="C44" s="82">
        <v>0</v>
      </c>
      <c r="D44" s="82">
        <v>0</v>
      </c>
      <c r="E44" s="82">
        <f t="shared" si="0"/>
        <v>0</v>
      </c>
      <c r="F44" s="77"/>
      <c r="G44" s="85">
        <v>0</v>
      </c>
      <c r="H44" s="85">
        <f>E44-G44</f>
        <v>0</v>
      </c>
    </row>
    <row r="45" spans="1:8" x14ac:dyDescent="0.2">
      <c r="A45" s="47" t="s">
        <v>62</v>
      </c>
      <c r="B45" s="82">
        <v>45403943</v>
      </c>
      <c r="C45" s="82">
        <v>0</v>
      </c>
      <c r="D45" s="82">
        <v>0</v>
      </c>
      <c r="E45" s="82">
        <f t="shared" si="0"/>
        <v>45403943</v>
      </c>
      <c r="F45" s="77"/>
      <c r="G45" s="85">
        <v>45403943</v>
      </c>
      <c r="H45" s="85">
        <f>E45-G45</f>
        <v>0</v>
      </c>
    </row>
    <row r="46" spans="1:8" x14ac:dyDescent="0.2">
      <c r="A46" s="47" t="s">
        <v>63</v>
      </c>
      <c r="B46" s="82">
        <v>8504186</v>
      </c>
      <c r="C46" s="82">
        <v>0</v>
      </c>
      <c r="D46" s="82">
        <v>2126047</v>
      </c>
      <c r="E46" s="82">
        <f t="shared" si="0"/>
        <v>10630233</v>
      </c>
      <c r="F46" s="77"/>
      <c r="G46" s="85">
        <v>10630233</v>
      </c>
      <c r="H46" s="85">
        <f>E46-G46</f>
        <v>0</v>
      </c>
    </row>
    <row r="47" spans="1:8" x14ac:dyDescent="0.2">
      <c r="A47" s="47" t="s">
        <v>64</v>
      </c>
      <c r="B47" s="82">
        <v>9371973</v>
      </c>
      <c r="C47" s="82">
        <v>0</v>
      </c>
      <c r="D47" s="82">
        <v>2342993</v>
      </c>
      <c r="E47" s="82">
        <f t="shared" si="0"/>
        <v>11714966</v>
      </c>
      <c r="F47" s="77"/>
      <c r="G47" s="85">
        <v>11714966</v>
      </c>
      <c r="H47" s="85">
        <f>E47-G47</f>
        <v>0</v>
      </c>
    </row>
    <row r="48" spans="1:8" x14ac:dyDescent="0.2">
      <c r="A48" s="47" t="s">
        <v>65</v>
      </c>
      <c r="B48" s="82">
        <v>46629051</v>
      </c>
      <c r="C48" s="82">
        <v>0</v>
      </c>
      <c r="D48" s="82">
        <v>0</v>
      </c>
      <c r="E48" s="82">
        <f t="shared" si="0"/>
        <v>46629051</v>
      </c>
      <c r="F48" s="77"/>
      <c r="G48" s="85">
        <v>46629051</v>
      </c>
      <c r="H48" s="85">
        <f>E48-G48</f>
        <v>0</v>
      </c>
    </row>
    <row r="49" spans="1:14" x14ac:dyDescent="0.2">
      <c r="A49" s="47" t="s">
        <v>66</v>
      </c>
      <c r="B49" s="82">
        <v>0</v>
      </c>
      <c r="C49" s="82">
        <v>0</v>
      </c>
      <c r="D49" s="82">
        <v>0</v>
      </c>
      <c r="E49" s="82">
        <f t="shared" si="0"/>
        <v>0</v>
      </c>
      <c r="F49" s="77"/>
      <c r="G49" s="85">
        <v>0</v>
      </c>
      <c r="H49" s="85">
        <f>E49-G49</f>
        <v>0</v>
      </c>
    </row>
    <row r="50" spans="1:14" x14ac:dyDescent="0.2">
      <c r="A50" s="47" t="s">
        <v>67</v>
      </c>
      <c r="B50" s="82">
        <v>5321126</v>
      </c>
      <c r="C50" s="82">
        <v>0</v>
      </c>
      <c r="D50" s="82">
        <v>0</v>
      </c>
      <c r="E50" s="82">
        <f t="shared" si="0"/>
        <v>5321126</v>
      </c>
      <c r="F50" s="77"/>
      <c r="G50" s="85">
        <v>5321126</v>
      </c>
      <c r="H50" s="85">
        <f>E50-G50</f>
        <v>0</v>
      </c>
    </row>
    <row r="51" spans="1:14" x14ac:dyDescent="0.2">
      <c r="A51" s="47" t="s">
        <v>68</v>
      </c>
      <c r="B51" s="82">
        <v>3268215</v>
      </c>
      <c r="C51" s="82">
        <v>0</v>
      </c>
      <c r="D51" s="82">
        <v>817054</v>
      </c>
      <c r="E51" s="82">
        <f t="shared" si="0"/>
        <v>4085269</v>
      </c>
      <c r="F51" s="77"/>
      <c r="G51" s="85">
        <v>4085269</v>
      </c>
      <c r="H51" s="85">
        <f>E51-G51</f>
        <v>0</v>
      </c>
      <c r="N51" s="28" t="s">
        <v>17</v>
      </c>
    </row>
    <row r="52" spans="1:14" x14ac:dyDescent="0.2">
      <c r="A52" s="47" t="s">
        <v>69</v>
      </c>
      <c r="B52" s="82">
        <v>802914</v>
      </c>
      <c r="C52" s="82">
        <v>0</v>
      </c>
      <c r="D52" s="82">
        <v>0</v>
      </c>
      <c r="E52" s="82">
        <f t="shared" si="0"/>
        <v>802914</v>
      </c>
      <c r="F52" s="77"/>
      <c r="G52" s="85">
        <v>802914</v>
      </c>
      <c r="H52" s="85">
        <f>E52-G52</f>
        <v>0</v>
      </c>
    </row>
    <row r="53" spans="1:14" x14ac:dyDescent="0.2">
      <c r="A53" s="47" t="s">
        <v>70</v>
      </c>
      <c r="B53" s="82">
        <v>16535269</v>
      </c>
      <c r="C53" s="82">
        <v>0</v>
      </c>
      <c r="D53" s="82">
        <v>2440513</v>
      </c>
      <c r="E53" s="82">
        <f t="shared" si="0"/>
        <v>18975782</v>
      </c>
      <c r="F53" s="77"/>
      <c r="G53" s="85">
        <v>18975782</v>
      </c>
      <c r="H53" s="85">
        <f>E53-G53</f>
        <v>0</v>
      </c>
    </row>
    <row r="54" spans="1:14" x14ac:dyDescent="0.2">
      <c r="A54" s="47" t="s">
        <v>71</v>
      </c>
      <c r="B54" s="82">
        <v>27745141</v>
      </c>
      <c r="C54" s="82">
        <v>0</v>
      </c>
      <c r="D54" s="82">
        <v>6936280</v>
      </c>
      <c r="E54" s="82">
        <f t="shared" si="0"/>
        <v>34681421</v>
      </c>
      <c r="F54" s="77"/>
      <c r="G54" s="85">
        <v>34681421</v>
      </c>
      <c r="H54" s="85">
        <f>E54-G54</f>
        <v>0</v>
      </c>
    </row>
    <row r="55" spans="1:14" x14ac:dyDescent="0.2">
      <c r="A55" s="47" t="s">
        <v>72</v>
      </c>
      <c r="B55" s="82">
        <v>3579939</v>
      </c>
      <c r="C55" s="82">
        <v>0</v>
      </c>
      <c r="D55" s="82">
        <v>894984</v>
      </c>
      <c r="E55" s="82">
        <f t="shared" si="0"/>
        <v>4474923</v>
      </c>
      <c r="F55" s="77"/>
      <c r="G55" s="85">
        <v>4474923</v>
      </c>
      <c r="H55" s="85">
        <f>E55-G55</f>
        <v>0</v>
      </c>
    </row>
    <row r="56" spans="1:14" x14ac:dyDescent="0.2">
      <c r="A56" s="47" t="s">
        <v>73</v>
      </c>
      <c r="B56" s="82">
        <v>2666323</v>
      </c>
      <c r="C56" s="82">
        <v>0</v>
      </c>
      <c r="D56" s="82">
        <v>0</v>
      </c>
      <c r="E56" s="82">
        <f t="shared" si="0"/>
        <v>2666323</v>
      </c>
      <c r="F56" s="77"/>
      <c r="G56" s="85">
        <v>2666323</v>
      </c>
      <c r="H56" s="85">
        <f>E56-G56</f>
        <v>0</v>
      </c>
    </row>
    <row r="57" spans="1:14" x14ac:dyDescent="0.2">
      <c r="A57" s="47" t="s">
        <v>74</v>
      </c>
      <c r="B57" s="82">
        <v>0</v>
      </c>
      <c r="C57" s="82">
        <v>0</v>
      </c>
      <c r="D57" s="82">
        <v>0</v>
      </c>
      <c r="E57" s="82">
        <f t="shared" si="0"/>
        <v>0</v>
      </c>
      <c r="F57" s="77"/>
      <c r="G57" s="85">
        <v>0</v>
      </c>
      <c r="H57" s="85">
        <f>E57-G57</f>
        <v>0</v>
      </c>
    </row>
    <row r="58" spans="1:14" x14ac:dyDescent="0.2">
      <c r="A58" s="47" t="s">
        <v>75</v>
      </c>
      <c r="B58" s="82">
        <v>17063010</v>
      </c>
      <c r="C58" s="82">
        <v>0</v>
      </c>
      <c r="D58" s="82">
        <v>4265752</v>
      </c>
      <c r="E58" s="82">
        <f t="shared" si="0"/>
        <v>21328762</v>
      </c>
      <c r="F58" s="77"/>
      <c r="G58" s="85">
        <v>21328762</v>
      </c>
      <c r="H58" s="85">
        <f>E58-G58</f>
        <v>0</v>
      </c>
    </row>
    <row r="59" spans="1:14" x14ac:dyDescent="0.2">
      <c r="A59" s="58" t="s">
        <v>76</v>
      </c>
      <c r="B59" s="82">
        <v>33565606</v>
      </c>
      <c r="C59" s="82">
        <v>0</v>
      </c>
      <c r="D59" s="82">
        <v>5142000</v>
      </c>
      <c r="E59" s="82">
        <f t="shared" si="0"/>
        <v>38707606</v>
      </c>
      <c r="F59" s="77"/>
      <c r="G59" s="85">
        <v>38707605</v>
      </c>
      <c r="H59" s="131">
        <f>E59-G59</f>
        <v>1</v>
      </c>
    </row>
    <row r="60" spans="1:14" x14ac:dyDescent="0.2">
      <c r="A60" s="47" t="s">
        <v>77</v>
      </c>
      <c r="B60" s="82">
        <v>2971392</v>
      </c>
      <c r="C60" s="82">
        <v>0</v>
      </c>
      <c r="D60" s="82">
        <v>0</v>
      </c>
      <c r="E60" s="82">
        <f t="shared" si="0"/>
        <v>2971392</v>
      </c>
      <c r="F60" s="77"/>
      <c r="G60" s="85">
        <v>2971392</v>
      </c>
      <c r="H60" s="85">
        <f>E60-G60</f>
        <v>0</v>
      </c>
    </row>
    <row r="61" spans="1:14" x14ac:dyDescent="0.2">
      <c r="A61" s="47" t="s">
        <v>78</v>
      </c>
      <c r="B61" s="82">
        <v>13159525</v>
      </c>
      <c r="C61" s="82">
        <v>0</v>
      </c>
      <c r="D61" s="82">
        <v>3289881</v>
      </c>
      <c r="E61" s="82">
        <f t="shared" si="0"/>
        <v>16449406</v>
      </c>
      <c r="F61" s="77"/>
      <c r="G61" s="85">
        <v>16449406</v>
      </c>
      <c r="H61" s="85">
        <f>E61-G61</f>
        <v>0</v>
      </c>
    </row>
    <row r="62" spans="1:14" x14ac:dyDescent="0.2">
      <c r="A62" s="59" t="s">
        <v>79</v>
      </c>
      <c r="B62" s="82">
        <v>1553707</v>
      </c>
      <c r="C62" s="82">
        <v>0</v>
      </c>
      <c r="D62" s="82">
        <v>0</v>
      </c>
      <c r="E62" s="82">
        <f t="shared" si="0"/>
        <v>1553707</v>
      </c>
      <c r="F62" s="78"/>
      <c r="G62" s="85">
        <v>1553707</v>
      </c>
      <c r="H62" s="85">
        <f>E62-G62</f>
        <v>0</v>
      </c>
      <c r="K62" s="3"/>
    </row>
    <row r="63" spans="1:14" ht="15" x14ac:dyDescent="0.25">
      <c r="A63" s="59"/>
      <c r="B63" s="60"/>
      <c r="C63" s="60"/>
      <c r="D63" s="60"/>
      <c r="E63"/>
      <c r="F63" s="78"/>
      <c r="G63" s="71"/>
      <c r="H63" s="57"/>
    </row>
    <row r="64" spans="1:14" x14ac:dyDescent="0.2">
      <c r="A64" s="61" t="s">
        <v>96</v>
      </c>
      <c r="B64" s="62">
        <f>SUM(B7:B62)</f>
        <v>843418909</v>
      </c>
      <c r="C64" s="62">
        <f t="shared" ref="C64:G64" si="1">SUM(C7:C62)</f>
        <v>0</v>
      </c>
      <c r="D64" s="62">
        <f t="shared" si="1"/>
        <v>48443115</v>
      </c>
      <c r="E64" s="62">
        <f t="shared" si="0"/>
        <v>891862024</v>
      </c>
      <c r="F64" s="62"/>
      <c r="G64" s="72">
        <f t="shared" si="1"/>
        <v>887607151</v>
      </c>
      <c r="H64" s="72">
        <f>E64-G64</f>
        <v>4254873</v>
      </c>
    </row>
    <row r="65" spans="1:8" x14ac:dyDescent="0.2">
      <c r="B65" s="48"/>
      <c r="C65" s="48"/>
      <c r="D65" s="48"/>
      <c r="E65" s="48"/>
      <c r="F65" s="48"/>
      <c r="G65" s="79"/>
      <c r="H65" s="48"/>
    </row>
    <row r="66" spans="1:8" x14ac:dyDescent="0.2">
      <c r="A66" s="59" t="s">
        <v>123</v>
      </c>
    </row>
    <row r="67" spans="1:8" x14ac:dyDescent="0.2">
      <c r="A67" s="59"/>
    </row>
    <row r="68" spans="1:8" x14ac:dyDescent="0.2">
      <c r="A68" s="59"/>
    </row>
  </sheetData>
  <mergeCells count="5">
    <mergeCell ref="A1:H1"/>
    <mergeCell ref="A2:H2"/>
    <mergeCell ref="A3:H3"/>
    <mergeCell ref="A4:H4"/>
    <mergeCell ref="G5:H5"/>
  </mergeCells>
  <pageMargins left="0.7" right="0.7" top="0.34" bottom="0.34" header="0.3" footer="0.3"/>
  <pageSetup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13</vt:i4>
      </vt:variant>
    </vt:vector>
  </HeadingPairs>
  <TitlesOfParts>
    <vt:vector size="21" baseType="lpstr">
      <vt:lpstr>Table 1b</vt:lpstr>
      <vt:lpstr>Table 2b</vt:lpstr>
      <vt:lpstr>Table 3b</vt:lpstr>
      <vt:lpstr>Table 4b</vt:lpstr>
      <vt:lpstr>Table 5b</vt:lpstr>
      <vt:lpstr>Table 6b</vt:lpstr>
      <vt:lpstr>Table 7b</vt:lpstr>
      <vt:lpstr>Table 8b</vt:lpstr>
      <vt:lpstr>Award</vt:lpstr>
      <vt:lpstr>Disc.</vt:lpstr>
      <vt:lpstr>Mandatory</vt:lpstr>
      <vt:lpstr>Match_cat.</vt:lpstr>
      <vt:lpstr>Match_share</vt:lpstr>
      <vt:lpstr>MOE_cat.</vt:lpstr>
      <vt:lpstr>MOE_summ</vt:lpstr>
      <vt:lpstr>'Table 2b'!Print_Area</vt:lpstr>
      <vt:lpstr>'Table 3b'!Print_Area</vt:lpstr>
      <vt:lpstr>'Table 4b'!Print_Area</vt:lpstr>
      <vt:lpstr>'Table 5b'!Print_Area</vt:lpstr>
      <vt:lpstr>'Table 7b'!Print_Area</vt:lpstr>
      <vt:lpstr>'Table 8b'!Print_Area</vt:lpstr>
    </vt:vector>
  </TitlesOfParts>
  <Company>DHHS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Megan Campbell</dc:creator>
  <cp:lastModifiedBy>McKinnon, Rachel (ACF)</cp:lastModifiedBy>
  <cp:lastPrinted>2020-01-03T20:44:11Z</cp:lastPrinted>
  <dcterms:created xsi:type="dcterms:W3CDTF">2011-05-25T19:43:48Z</dcterms:created>
  <dcterms:modified xsi:type="dcterms:W3CDTF">2022-08-09T14:34:38Z</dcterms:modified>
</cp:coreProperties>
</file>