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05" yWindow="6180" windowWidth="19215" windowHeight="6330"/>
  </bookViews>
  <sheets>
    <sheet name="FY 2013 Allocation Chart Rev1" sheetId="16" r:id="rId1"/>
    <sheet name="FY 2013 Allocation Chart 1" sheetId="14" state="hidden" r:id="rId2"/>
  </sheets>
  <externalReferences>
    <externalReference r:id="rId3"/>
    <externalReference r:id="rId4"/>
  </externalReferences>
  <definedNames>
    <definedName name="AllTypeR">[1]CIF!$D$83</definedName>
    <definedName name="_xlnm.Print_Titles" localSheetId="1">'FY 2013 Allocation Chart 1'!$1:$2</definedName>
    <definedName name="_xlnm.Print_Titles" localSheetId="0">'FY 2013 Allocation Chart Rev1'!$1:$2</definedName>
    <definedName name="TTDISCALLOT">[2]CIF!$D$31</definedName>
  </definedNames>
  <calcPr calcId="125725" calcMode="manual"/>
</workbook>
</file>

<file path=xl/calcChain.xml><?xml version="1.0" encoding="utf-8"?>
<calcChain xmlns="http://schemas.openxmlformats.org/spreadsheetml/2006/main">
  <c r="M64" i="16"/>
  <c r="L64"/>
  <c r="K63"/>
  <c r="J63"/>
  <c r="I63"/>
  <c r="E63"/>
  <c r="B63"/>
  <c r="O64"/>
  <c r="N64"/>
  <c r="K64"/>
  <c r="J64"/>
  <c r="F64"/>
  <c r="B64"/>
  <c r="O63"/>
  <c r="M63"/>
  <c r="L63"/>
  <c r="N63" l="1"/>
  <c r="D63"/>
  <c r="C63"/>
  <c r="O55" i="14" l="1"/>
  <c r="N55"/>
  <c r="M55"/>
  <c r="L55"/>
  <c r="K55"/>
  <c r="J55"/>
  <c r="I55"/>
  <c r="I72" s="1"/>
  <c r="C55"/>
  <c r="C72" s="1"/>
  <c r="D55"/>
  <c r="E55"/>
  <c r="E72" s="1"/>
  <c r="B55"/>
  <c r="B72"/>
  <c r="B62"/>
  <c r="N62"/>
  <c r="N72"/>
  <c r="O62"/>
  <c r="O72"/>
  <c r="L72"/>
  <c r="L62"/>
  <c r="K62"/>
  <c r="K72"/>
  <c r="M62"/>
  <c r="M72"/>
  <c r="J62"/>
  <c r="J72"/>
  <c r="F62"/>
</calcChain>
</file>

<file path=xl/sharedStrings.xml><?xml version="1.0" encoding="utf-8"?>
<sst xmlns="http://schemas.openxmlformats.org/spreadsheetml/2006/main" count="180" uniqueCount="88">
  <si>
    <t>States</t>
  </si>
  <si>
    <t>Mandatory</t>
  </si>
  <si>
    <t>Federal Share of Matching</t>
  </si>
  <si>
    <t>State MOE</t>
  </si>
  <si>
    <t>State Share Matching Funds</t>
  </si>
  <si>
    <t>Discretionary Including Targeted Funds</t>
  </si>
  <si>
    <t>Targeted Funds: School Age R&amp;R</t>
  </si>
  <si>
    <t>Targeted Funds: Quality Expansion</t>
  </si>
  <si>
    <t>Targeted Funds: Toddler &amp; Infant</t>
  </si>
  <si>
    <t>Discretionary Funds Excluding Targeted Funds</t>
  </si>
  <si>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</si>
  <si>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</si>
  <si>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</si>
  <si>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</si>
  <si>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</si>
  <si>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</si>
  <si>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</si>
  <si>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</si>
  <si>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</si>
  <si>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Georgia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</si>
  <si>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</si>
  <si>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</si>
  <si>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</si>
  <si>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</si>
  <si>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</si>
  <si>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</si>
  <si>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</si>
  <si>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</si>
  <si>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</si>
  <si>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</si>
  <si>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</si>
  <si>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</si>
  <si>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</si>
  <si>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</si>
  <si>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</si>
  <si>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</si>
  <si>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</si>
  <si>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</si>
  <si>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</si>
  <si>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North Carolina</t>
  </si>
  <si>
    <t>North Dakota</t>
  </si>
  <si>
    <t>Ohio</t>
  </si>
  <si>
    <t>Oklahoma</t>
  </si>
  <si>
    <t>Oregon</t>
  </si>
  <si>
    <t>Pennsylvania</t>
  </si>
  <si>
    <t>Puerto Rico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</si>
  <si>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</si>
  <si>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</si>
  <si>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</si>
  <si>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</si>
  <si>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</si>
  <si>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</si>
  <si>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</si>
  <si>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</si>
  <si>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</si>
  <si>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</si>
  <si>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</si>
  <si>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</si>
  <si>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Sub Total States</t>
  </si>
  <si>
    <t>Territories</t>
  </si>
  <si>
    <t>American Samoa</t>
  </si>
  <si>
    <t>Guam</t>
  </si>
  <si>
    <t>N. Mariana Islands</t>
  </si>
  <si>
    <t>Virgin Islands</t>
  </si>
  <si>
    <t>Sub Total Territories</t>
  </si>
  <si>
    <t>Tribes</t>
  </si>
  <si>
    <t>Technical Assistance</t>
  </si>
  <si>
    <t>Totals</t>
  </si>
  <si>
    <t>Divide federal share by FMAP</t>
  </si>
  <si>
    <t>Florida</t>
  </si>
  <si>
    <t>Maryland</t>
  </si>
  <si>
    <t>Massachusetts</t>
  </si>
  <si>
    <t>New York</t>
  </si>
  <si>
    <t>FY 2012 Funds Realloted to FY 2013</t>
  </si>
  <si>
    <t>FY 2013 FMAP Rate</t>
  </si>
  <si>
    <r>
      <t>FY 2013 CCDF ALLOCATIONS (Including Realloted Funds)</t>
    </r>
    <r>
      <rPr>
        <b/>
        <vertAlign val="superscript"/>
        <sz val="9"/>
        <rFont val="Calibri"/>
        <family val="2"/>
        <scheme val="minor"/>
      </rPr>
      <t>1</t>
    </r>
  </si>
  <si>
    <r>
      <t>Federal Share of Matching</t>
    </r>
    <r>
      <rPr>
        <vertAlign val="superscript"/>
        <sz val="9"/>
        <rFont val="Calibri"/>
        <family val="2"/>
        <scheme val="minor"/>
      </rPr>
      <t>2</t>
    </r>
  </si>
  <si>
    <r>
      <t>Total Federal-Only Funds</t>
    </r>
    <r>
      <rPr>
        <vertAlign val="superscript"/>
        <sz val="9"/>
        <rFont val="Calibri"/>
        <family val="2"/>
        <scheme val="minor"/>
      </rPr>
      <t>3</t>
    </r>
  </si>
  <si>
    <r>
      <t>Research &amp; Evaluation</t>
    </r>
    <r>
      <rPr>
        <vertAlign val="superscript"/>
        <sz val="9"/>
        <rFont val="Calibri"/>
        <family val="2"/>
        <scheme val="minor"/>
      </rPr>
      <t>4</t>
    </r>
  </si>
  <si>
    <r>
      <t>Hotline</t>
    </r>
    <r>
      <rPr>
        <vertAlign val="superscript"/>
        <sz val="9"/>
        <rFont val="Calibri"/>
        <family val="2"/>
        <scheme val="minor"/>
      </rPr>
      <t>5</t>
    </r>
  </si>
  <si>
    <r>
      <rPr>
        <vertAlign val="superscript"/>
        <sz val="8"/>
        <rFont val="Calibri"/>
        <family val="2"/>
        <scheme val="minor"/>
      </rPr>
      <t>1</t>
    </r>
    <r>
      <rPr>
        <sz val="8"/>
        <rFont val="Calibri"/>
        <family val="2"/>
        <scheme val="minor"/>
      </rPr>
      <t>The following statistics were used for the State allocations: population under 5 and population under 13 from the Census Bureau published summer 2011; FY 2011 Participants in Free and Reduced School Lunch Program from the Department of Agriculture; and Per Capita Personal Income for 2008 and 2009 from the Department of Commerce published March 2012.</t>
    </r>
  </si>
  <si>
    <r>
      <rPr>
        <vertAlign val="superscript"/>
        <sz val="8"/>
        <rFont val="Calibri"/>
        <family val="2"/>
        <scheme val="minor"/>
      </rPr>
      <t xml:space="preserve">2 </t>
    </r>
    <r>
      <rPr>
        <sz val="8"/>
        <rFont val="Calibri"/>
        <family val="2"/>
        <scheme val="minor"/>
      </rPr>
      <t xml:space="preserve">Includes $16.95 million in FY 2012 Federal matching funds that were realloted in FY 2013. </t>
    </r>
  </si>
  <si>
    <r>
      <rPr>
        <vertAlign val="superscript"/>
        <sz val="8"/>
        <rFont val="Calibri"/>
        <family val="2"/>
        <scheme val="minor"/>
      </rPr>
      <t>3</t>
    </r>
    <r>
      <rPr>
        <sz val="8"/>
        <rFont val="Calibri"/>
        <family val="2"/>
        <scheme val="minor"/>
      </rPr>
      <t xml:space="preserve"> Federal-Only Funds are the totals of Discretionary, Mandatory and the Federal Share of Matching Funds.</t>
    </r>
  </si>
  <si>
    <r>
      <rPr>
        <vertAlign val="superscript"/>
        <sz val="8"/>
        <rFont val="Calibri"/>
        <family val="2"/>
        <scheme val="minor"/>
      </rPr>
      <t>4</t>
    </r>
    <r>
      <rPr>
        <sz val="8"/>
        <rFont val="Calibri"/>
        <family val="2"/>
        <scheme val="minor"/>
      </rPr>
      <t xml:space="preserve"> The FY 2013 Discretionary appropriation included $9,339,895 for research, demonstration, and evaluation.</t>
    </r>
  </si>
  <si>
    <r>
      <rPr>
        <vertAlign val="superscript"/>
        <sz val="8"/>
        <rFont val="Calibri"/>
        <family val="2"/>
        <scheme val="minor"/>
      </rPr>
      <t>5</t>
    </r>
    <r>
      <rPr>
        <sz val="8"/>
        <rFont val="Calibri"/>
        <family val="2"/>
        <scheme val="minor"/>
      </rPr>
      <t xml:space="preserve"> The FY 2013 Discretionary appropriation included $945,909 for a competitive grant for the operation of a national toll free hotline and website to develop and disseminate child care consumer education information for parents and help parents access child care in their local community.</t>
    </r>
  </si>
  <si>
    <t xml:space="preserve"> </t>
  </si>
  <si>
    <r>
      <rPr>
        <vertAlign val="superscript"/>
        <sz val="8"/>
        <rFont val="Calibri"/>
        <family val="2"/>
        <scheme val="minor"/>
      </rPr>
      <t>1</t>
    </r>
    <r>
      <rPr>
        <sz val="8"/>
        <rFont val="Calibri"/>
        <family val="2"/>
        <scheme val="minor"/>
      </rPr>
      <t>The following statistics were used for the State allocations: population under 5 and population under 13 from the Census Bureau published summer 2012; FY 2011 Participants in Free and Reduced School Lunch Program from the Department of Agriculture; and Per Capita Personal Income for 2008, 2009 and 2010 from the Department of Commerce published March 2012.</t>
    </r>
  </si>
  <si>
    <t>States &amp; Territories</t>
  </si>
</sst>
</file>

<file path=xl/styles.xml><?xml version="1.0" encoding="utf-8"?>
<styleSheet xmlns="http://schemas.openxmlformats.org/spreadsheetml/2006/main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9"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vertAlign val="superscript"/>
      <sz val="9"/>
      <name val="Calibri"/>
      <family val="2"/>
      <scheme val="minor"/>
    </font>
    <font>
      <sz val="9"/>
      <name val="Calibri"/>
      <family val="2"/>
      <scheme val="minor"/>
    </font>
    <font>
      <vertAlign val="superscript"/>
      <sz val="9"/>
      <name val="Calibri"/>
      <family val="2"/>
      <scheme val="minor"/>
    </font>
    <font>
      <sz val="8"/>
      <name val="Calibri"/>
      <family val="2"/>
      <scheme val="minor"/>
    </font>
    <font>
      <vertAlign val="superscript"/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35">
    <xf numFmtId="0" fontId="0" fillId="0" borderId="0" xfId="0"/>
    <xf numFmtId="3" fontId="5" fillId="0" borderId="0" xfId="0" applyNumberFormat="1" applyFont="1"/>
    <xf numFmtId="3" fontId="5" fillId="0" borderId="0" xfId="0" applyNumberFormat="1" applyFont="1" applyAlignment="1">
      <alignment horizontal="center"/>
    </xf>
    <xf numFmtId="10" fontId="5" fillId="0" borderId="0" xfId="0" applyNumberFormat="1" applyFont="1" applyAlignment="1">
      <alignment horizontal="center"/>
    </xf>
    <xf numFmtId="0" fontId="5" fillId="0" borderId="1" xfId="0" applyFont="1" applyBorder="1"/>
    <xf numFmtId="3" fontId="5" fillId="0" borderId="1" xfId="0" applyNumberFormat="1" applyFont="1" applyBorder="1" applyAlignment="1">
      <alignment horizontal="center"/>
    </xf>
    <xf numFmtId="10" fontId="5" fillId="0" borderId="1" xfId="0" applyNumberFormat="1" applyFont="1" applyBorder="1" applyAlignment="1">
      <alignment horizontal="center"/>
    </xf>
    <xf numFmtId="3" fontId="5" fillId="0" borderId="1" xfId="0" applyNumberFormat="1" applyFont="1" applyBorder="1" applyAlignment="1">
      <alignment horizontal="right" wrapText="1"/>
    </xf>
    <xf numFmtId="3" fontId="5" fillId="0" borderId="0" xfId="0" applyNumberFormat="1" applyFont="1" applyAlignment="1"/>
    <xf numFmtId="3" fontId="5" fillId="0" borderId="1" xfId="0" applyNumberFormat="1" applyFont="1" applyBorder="1" applyAlignment="1">
      <alignment horizontal="left"/>
    </xf>
    <xf numFmtId="3" fontId="5" fillId="0" borderId="1" xfId="0" applyNumberFormat="1" applyFont="1" applyBorder="1" applyAlignment="1">
      <alignment horizontal="right"/>
    </xf>
    <xf numFmtId="3" fontId="3" fillId="0" borderId="1" xfId="0" applyNumberFormat="1" applyFont="1" applyBorder="1" applyAlignment="1">
      <alignment horizontal="center"/>
    </xf>
    <xf numFmtId="10" fontId="3" fillId="0" borderId="1" xfId="0" applyNumberFormat="1" applyFont="1" applyBorder="1" applyAlignment="1">
      <alignment horizontal="center"/>
    </xf>
    <xf numFmtId="3" fontId="5" fillId="2" borderId="1" xfId="0" applyNumberFormat="1" applyFont="1" applyFill="1" applyBorder="1" applyAlignment="1">
      <alignment horizontal="center" vertical="center" wrapText="1"/>
    </xf>
    <xf numFmtId="10" fontId="5" fillId="2" borderId="1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Alignment="1">
      <alignment horizontal="center" vertical="center" wrapText="1"/>
    </xf>
    <xf numFmtId="3" fontId="5" fillId="0" borderId="0" xfId="0" applyNumberFormat="1" applyFont="1" applyFill="1" applyAlignment="1">
      <alignment vertical="center" wrapText="1"/>
    </xf>
    <xf numFmtId="3" fontId="5" fillId="2" borderId="0" xfId="0" applyNumberFormat="1" applyFont="1" applyFill="1" applyBorder="1" applyAlignment="1">
      <alignment horizontal="center" vertical="center" wrapText="1"/>
    </xf>
    <xf numFmtId="10" fontId="5" fillId="2" borderId="0" xfId="0" applyNumberFormat="1" applyFont="1" applyFill="1" applyBorder="1" applyAlignment="1">
      <alignment horizontal="center" vertical="center" wrapText="1"/>
    </xf>
    <xf numFmtId="0" fontId="5" fillId="0" borderId="0" xfId="0" applyFont="1" applyBorder="1"/>
    <xf numFmtId="3" fontId="5" fillId="0" borderId="0" xfId="0" applyNumberFormat="1" applyFont="1" applyBorder="1" applyAlignment="1">
      <alignment horizontal="center"/>
    </xf>
    <xf numFmtId="10" fontId="5" fillId="0" borderId="0" xfId="0" applyNumberFormat="1" applyFont="1" applyBorder="1" applyAlignment="1">
      <alignment horizontal="center"/>
    </xf>
    <xf numFmtId="3" fontId="5" fillId="0" borderId="0" xfId="0" applyNumberFormat="1" applyFont="1" applyBorder="1" applyAlignment="1">
      <alignment horizontal="right" wrapText="1"/>
    </xf>
    <xf numFmtId="3" fontId="3" fillId="0" borderId="0" xfId="0" applyNumberFormat="1" applyFont="1" applyBorder="1" applyAlignment="1">
      <alignment horizontal="center"/>
    </xf>
    <xf numFmtId="10" fontId="3" fillId="0" borderId="0" xfId="0" applyNumberFormat="1" applyFont="1" applyBorder="1" applyAlignment="1">
      <alignment horizontal="center"/>
    </xf>
    <xf numFmtId="3" fontId="5" fillId="0" borderId="0" xfId="0" applyNumberFormat="1" applyFont="1" applyBorder="1" applyAlignment="1">
      <alignment horizontal="left"/>
    </xf>
    <xf numFmtId="3" fontId="5" fillId="0" borderId="0" xfId="0" applyNumberFormat="1" applyFont="1" applyBorder="1" applyAlignment="1">
      <alignment horizontal="right"/>
    </xf>
    <xf numFmtId="3" fontId="3" fillId="0" borderId="0" xfId="0" applyNumberFormat="1" applyFont="1" applyBorder="1" applyAlignment="1">
      <alignment horizontal="right"/>
    </xf>
    <xf numFmtId="3" fontId="3" fillId="0" borderId="1" xfId="0" applyNumberFormat="1" applyFont="1" applyBorder="1" applyAlignment="1">
      <alignment horizontal="right"/>
    </xf>
    <xf numFmtId="3" fontId="3" fillId="0" borderId="0" xfId="0" applyNumberFormat="1" applyFont="1" applyBorder="1" applyAlignment="1">
      <alignment horizontal="center" wrapText="1"/>
    </xf>
    <xf numFmtId="3" fontId="7" fillId="0" borderId="0" xfId="0" applyNumberFormat="1" applyFont="1" applyBorder="1" applyAlignment="1">
      <alignment horizontal="left" wrapText="1"/>
    </xf>
    <xf numFmtId="3" fontId="7" fillId="0" borderId="2" xfId="0" applyNumberFormat="1" applyFont="1" applyBorder="1" applyAlignment="1">
      <alignment horizontal="left" wrapText="1"/>
    </xf>
    <xf numFmtId="3" fontId="7" fillId="0" borderId="3" xfId="0" applyNumberFormat="1" applyFont="1" applyBorder="1" applyAlignment="1">
      <alignment horizontal="left" wrapText="1"/>
    </xf>
    <xf numFmtId="3" fontId="7" fillId="0" borderId="4" xfId="0" applyNumberFormat="1" applyFont="1" applyBorder="1" applyAlignment="1">
      <alignment horizontal="left" wrapText="1"/>
    </xf>
    <xf numFmtId="3" fontId="3" fillId="0" borderId="1" xfId="0" applyNumberFormat="1" applyFont="1" applyBorder="1" applyAlignment="1">
      <alignment horizontal="center" wrapText="1"/>
    </xf>
  </cellXfs>
  <cellStyles count="7">
    <cellStyle name="Comma 2" xfId="1"/>
    <cellStyle name="Currency 2" xfId="2"/>
    <cellStyle name="Currency 3" xfId="3"/>
    <cellStyle name="Normal" xfId="0" builtinId="0"/>
    <cellStyle name="Normal 2" xfId="4"/>
    <cellStyle name="Normal 3" xfId="5"/>
    <cellStyle name="Percent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schin/My%20Documents/0%20Office%20of%20Grants%20Management/CCDF/GATES%20Award/FY09/Stimulus/CCDF%20omnibus%20mar%2020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EXCEL/FY%2001CCD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IF"/>
      <sheetName val="States"/>
      <sheetName val="Territories"/>
      <sheetName val="Tribes"/>
      <sheetName val="States_Reallotment"/>
      <sheetName val="Reprog_PY1"/>
      <sheetName val="Reprog_PY2"/>
      <sheetName val="IO_Vars"/>
    </sheetNames>
    <sheetDataSet>
      <sheetData sheetId="0">
        <row r="83">
          <cell r="D83" t="str">
            <v>R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IF"/>
      <sheetName val="Territories"/>
      <sheetName val="States"/>
      <sheetName val="Tribes"/>
      <sheetName val="IO_Vars"/>
    </sheetNames>
    <sheetDataSet>
      <sheetData sheetId="0">
        <row r="31">
          <cell r="D31">
            <v>5913360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71"/>
  <sheetViews>
    <sheetView tabSelected="1" topLeftCell="A49" zoomScaleNormal="100" workbookViewId="0">
      <selection activeCell="A63" sqref="A63"/>
    </sheetView>
  </sheetViews>
  <sheetFormatPr defaultRowHeight="12"/>
  <cols>
    <col min="1" max="1" width="19.28515625" style="2" bestFit="1" customWidth="1"/>
    <col min="2" max="2" width="10.7109375" style="2" customWidth="1"/>
    <col min="3" max="4" width="10.7109375" style="2" hidden="1" customWidth="1"/>
    <col min="5" max="6" width="10.7109375" style="2" customWidth="1"/>
    <col min="7" max="7" width="10.7109375" style="3" customWidth="1"/>
    <col min="8" max="8" width="10.7109375" style="2" hidden="1" customWidth="1"/>
    <col min="9" max="9" width="10.7109375" style="2" customWidth="1"/>
    <col min="10" max="10" width="11.42578125" style="2" customWidth="1"/>
    <col min="11" max="13" width="10.7109375" style="2" customWidth="1"/>
    <col min="14" max="14" width="11.42578125" style="2" customWidth="1"/>
    <col min="15" max="15" width="10.7109375" style="2" customWidth="1"/>
    <col min="16" max="16" width="10.85546875" style="1" bestFit="1" customWidth="1"/>
    <col min="17" max="19" width="12.28515625" style="1" bestFit="1" customWidth="1"/>
    <col min="20" max="16384" width="9.140625" style="1"/>
  </cols>
  <sheetData>
    <row r="1" spans="1:17">
      <c r="A1" s="29" t="s">
        <v>75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</row>
    <row r="2" spans="1:17" s="15" customFormat="1" ht="60">
      <c r="A2" s="17" t="s">
        <v>87</v>
      </c>
      <c r="B2" s="17" t="s">
        <v>1</v>
      </c>
      <c r="C2" s="17" t="s">
        <v>2</v>
      </c>
      <c r="D2" s="17" t="s">
        <v>73</v>
      </c>
      <c r="E2" s="17" t="s">
        <v>76</v>
      </c>
      <c r="F2" s="17" t="s">
        <v>3</v>
      </c>
      <c r="G2" s="18" t="s">
        <v>74</v>
      </c>
      <c r="H2" s="17" t="s">
        <v>68</v>
      </c>
      <c r="I2" s="17" t="s">
        <v>4</v>
      </c>
      <c r="J2" s="17" t="s">
        <v>5</v>
      </c>
      <c r="K2" s="17" t="s">
        <v>6</v>
      </c>
      <c r="L2" s="17" t="s">
        <v>7</v>
      </c>
      <c r="M2" s="17" t="s">
        <v>8</v>
      </c>
      <c r="N2" s="17" t="s">
        <v>9</v>
      </c>
      <c r="O2" s="17" t="s">
        <v>77</v>
      </c>
    </row>
    <row r="3" spans="1:17">
      <c r="A3" s="19" t="s">
        <v>10</v>
      </c>
      <c r="B3" s="20">
        <v>16441707</v>
      </c>
      <c r="C3" s="20">
        <v>25383307</v>
      </c>
      <c r="D3" s="20">
        <v>283897</v>
      </c>
      <c r="E3" s="20">
        <v>25667204</v>
      </c>
      <c r="F3" s="20">
        <v>6896417</v>
      </c>
      <c r="G3" s="21">
        <v>0.68530000000000002</v>
      </c>
      <c r="H3" s="20">
        <v>37453967.605428278</v>
      </c>
      <c r="I3" s="20">
        <v>11786763.605428278</v>
      </c>
      <c r="J3" s="20">
        <v>41347951</v>
      </c>
      <c r="K3" s="20">
        <v>328646.68135665986</v>
      </c>
      <c r="L3" s="20">
        <v>3431544.6945707658</v>
      </c>
      <c r="M3" s="20">
        <v>1992262.7804466267</v>
      </c>
      <c r="N3" s="20">
        <v>35595496.843625948</v>
      </c>
      <c r="O3" s="20">
        <v>83456862</v>
      </c>
      <c r="Q3" s="20"/>
    </row>
    <row r="4" spans="1:17">
      <c r="A4" s="19" t="s">
        <v>11</v>
      </c>
      <c r="B4" s="20">
        <v>3544811</v>
      </c>
      <c r="C4" s="20">
        <v>4335291</v>
      </c>
      <c r="D4" s="20">
        <v>46499</v>
      </c>
      <c r="E4" s="20">
        <v>4381790</v>
      </c>
      <c r="F4" s="20">
        <v>3544811</v>
      </c>
      <c r="G4" s="21">
        <v>0.5</v>
      </c>
      <c r="H4" s="20">
        <v>8763580</v>
      </c>
      <c r="I4" s="20">
        <v>4381790</v>
      </c>
      <c r="J4" s="20">
        <v>4237327</v>
      </c>
      <c r="K4" s="20">
        <v>33679.624327042744</v>
      </c>
      <c r="L4" s="20">
        <v>351663.78585510701</v>
      </c>
      <c r="M4" s="20">
        <v>204166.55883822546</v>
      </c>
      <c r="N4" s="20">
        <v>3647817.0309796245</v>
      </c>
      <c r="O4" s="20">
        <v>12163928</v>
      </c>
      <c r="Q4" s="20"/>
    </row>
    <row r="5" spans="1:17">
      <c r="A5" s="19" t="s">
        <v>12</v>
      </c>
      <c r="B5" s="20">
        <v>19827025</v>
      </c>
      <c r="C5" s="20">
        <v>37201307</v>
      </c>
      <c r="D5" s="20">
        <v>448402</v>
      </c>
      <c r="E5" s="20">
        <v>37649709</v>
      </c>
      <c r="F5" s="20">
        <v>10032936</v>
      </c>
      <c r="G5" s="21">
        <v>0.65680000000000005</v>
      </c>
      <c r="H5" s="20">
        <v>57322943.057247259</v>
      </c>
      <c r="I5" s="20">
        <v>19673234.057247259</v>
      </c>
      <c r="J5" s="20">
        <v>54842877</v>
      </c>
      <c r="K5" s="20">
        <v>435908.65051817178</v>
      </c>
      <c r="L5" s="20">
        <v>4551514.1392217251</v>
      </c>
      <c r="M5" s="20">
        <v>2642486.990944542</v>
      </c>
      <c r="N5" s="20">
        <v>47212967.219315559</v>
      </c>
      <c r="O5" s="20">
        <v>112319611</v>
      </c>
      <c r="Q5" s="20"/>
    </row>
    <row r="6" spans="1:17">
      <c r="A6" s="19" t="s">
        <v>13</v>
      </c>
      <c r="B6" s="20">
        <v>5300283</v>
      </c>
      <c r="C6" s="20">
        <v>16246294</v>
      </c>
      <c r="D6" s="20">
        <v>180624</v>
      </c>
      <c r="E6" s="20">
        <v>16426918</v>
      </c>
      <c r="F6" s="20">
        <v>1886543</v>
      </c>
      <c r="G6" s="21">
        <v>0.70169999999999999</v>
      </c>
      <c r="H6" s="20">
        <v>23410172.438363973</v>
      </c>
      <c r="I6" s="20">
        <v>6983254.4383639731</v>
      </c>
      <c r="J6" s="20">
        <v>27113229</v>
      </c>
      <c r="K6" s="20">
        <v>215504.57800709762</v>
      </c>
      <c r="L6" s="20">
        <v>2250178.1799933016</v>
      </c>
      <c r="M6" s="20">
        <v>1306393.0784484609</v>
      </c>
      <c r="N6" s="20">
        <v>23341153.163551141</v>
      </c>
      <c r="O6" s="20">
        <v>48840430</v>
      </c>
      <c r="Q6" s="20"/>
    </row>
    <row r="7" spans="1:17">
      <c r="A7" s="19" t="s">
        <v>14</v>
      </c>
      <c r="B7" s="20">
        <v>85593217</v>
      </c>
      <c r="C7" s="20">
        <v>208356893</v>
      </c>
      <c r="D7" s="20">
        <v>2381362</v>
      </c>
      <c r="E7" s="20">
        <v>210738255</v>
      </c>
      <c r="F7" s="20">
        <v>85593217</v>
      </c>
      <c r="G7" s="21">
        <v>0.5</v>
      </c>
      <c r="H7" s="20">
        <v>421476510</v>
      </c>
      <c r="I7" s="20">
        <v>210738255</v>
      </c>
      <c r="J7" s="20">
        <v>240744848</v>
      </c>
      <c r="K7" s="20">
        <v>1913516.7145020927</v>
      </c>
      <c r="L7" s="20">
        <v>19979870.487406872</v>
      </c>
      <c r="M7" s="20">
        <v>11599776.739956971</v>
      </c>
      <c r="N7" s="20">
        <v>207251684.05813405</v>
      </c>
      <c r="O7" s="20">
        <v>537076320</v>
      </c>
      <c r="Q7" s="20"/>
    </row>
    <row r="8" spans="1:17">
      <c r="A8" s="19" t="s">
        <v>15</v>
      </c>
      <c r="B8" s="20">
        <v>10173800</v>
      </c>
      <c r="C8" s="20">
        <v>28433488</v>
      </c>
      <c r="D8" s="20">
        <v>316759</v>
      </c>
      <c r="E8" s="20">
        <v>28750247</v>
      </c>
      <c r="F8" s="20">
        <v>8985901</v>
      </c>
      <c r="G8" s="21">
        <v>0.5</v>
      </c>
      <c r="H8" s="20">
        <v>57500494</v>
      </c>
      <c r="I8" s="20">
        <v>28750247</v>
      </c>
      <c r="J8" s="20">
        <v>27728675</v>
      </c>
      <c r="K8" s="20">
        <v>220396.33879723281</v>
      </c>
      <c r="L8" s="20">
        <v>2301255.2081172541</v>
      </c>
      <c r="M8" s="20">
        <v>1336047.0305675091</v>
      </c>
      <c r="N8" s="20">
        <v>23870976.422518004</v>
      </c>
      <c r="O8" s="20">
        <v>66652722</v>
      </c>
      <c r="Q8" s="20"/>
    </row>
    <row r="9" spans="1:17">
      <c r="A9" s="19" t="s">
        <v>16</v>
      </c>
      <c r="B9" s="20">
        <v>18738357</v>
      </c>
      <c r="C9" s="20">
        <v>17627409</v>
      </c>
      <c r="D9" s="20">
        <v>198514</v>
      </c>
      <c r="E9" s="20">
        <v>17825923</v>
      </c>
      <c r="F9" s="20">
        <v>18738358</v>
      </c>
      <c r="G9" s="21">
        <v>0.5</v>
      </c>
      <c r="H9" s="20">
        <v>35651846</v>
      </c>
      <c r="I9" s="20">
        <v>17825923</v>
      </c>
      <c r="J9" s="20">
        <v>14237311</v>
      </c>
      <c r="K9" s="20">
        <v>113162.68154600137</v>
      </c>
      <c r="L9" s="20">
        <v>1181581.3805865254</v>
      </c>
      <c r="M9" s="20">
        <v>685994.44743811723</v>
      </c>
      <c r="N9" s="20">
        <v>12256572.490429357</v>
      </c>
      <c r="O9" s="20">
        <v>50801591</v>
      </c>
      <c r="Q9" s="20"/>
    </row>
    <row r="10" spans="1:17">
      <c r="A10" s="19" t="s">
        <v>17</v>
      </c>
      <c r="B10" s="20">
        <v>5179330</v>
      </c>
      <c r="C10" s="20">
        <v>4635097</v>
      </c>
      <c r="D10" s="20">
        <v>52262</v>
      </c>
      <c r="E10" s="20">
        <v>4687359</v>
      </c>
      <c r="F10" s="20">
        <v>5179325</v>
      </c>
      <c r="G10" s="21">
        <v>0.55669999999999997</v>
      </c>
      <c r="H10" s="20">
        <v>8419901.2035207469</v>
      </c>
      <c r="I10" s="20">
        <v>3732542.2035207469</v>
      </c>
      <c r="J10" s="20">
        <v>5473287</v>
      </c>
      <c r="K10" s="20">
        <v>43503.427985163013</v>
      </c>
      <c r="L10" s="20">
        <v>454238.44501298608</v>
      </c>
      <c r="M10" s="20">
        <v>263718.65384096967</v>
      </c>
      <c r="N10" s="20">
        <v>4711826.4731608815</v>
      </c>
      <c r="O10" s="20">
        <v>15339976</v>
      </c>
      <c r="Q10" s="20"/>
    </row>
    <row r="11" spans="1:17">
      <c r="A11" s="19" t="s">
        <v>18</v>
      </c>
      <c r="B11" s="20">
        <v>4566974</v>
      </c>
      <c r="C11" s="20">
        <v>2490338</v>
      </c>
      <c r="D11" s="20">
        <v>29324</v>
      </c>
      <c r="E11" s="20">
        <v>2519662</v>
      </c>
      <c r="F11" s="20">
        <v>4566972</v>
      </c>
      <c r="G11" s="21">
        <v>0.7</v>
      </c>
      <c r="H11" s="20">
        <v>3599517.1428571432</v>
      </c>
      <c r="I11" s="20">
        <v>1079855.1428571432</v>
      </c>
      <c r="J11" s="20">
        <v>3008372</v>
      </c>
      <c r="K11" s="20">
        <v>23911.498639589121</v>
      </c>
      <c r="L11" s="20">
        <v>249670.48490251048</v>
      </c>
      <c r="M11" s="20">
        <v>144951.98481147905</v>
      </c>
      <c r="N11" s="20">
        <v>2589838.0316464212</v>
      </c>
      <c r="O11" s="20">
        <v>10095008</v>
      </c>
      <c r="Q11" s="20"/>
    </row>
    <row r="12" spans="1:17">
      <c r="A12" s="19" t="s">
        <v>69</v>
      </c>
      <c r="B12" s="20">
        <v>43026524</v>
      </c>
      <c r="C12" s="20">
        <v>89520909</v>
      </c>
      <c r="D12" s="20">
        <v>1024694</v>
      </c>
      <c r="E12" s="20">
        <v>90545603</v>
      </c>
      <c r="F12" s="20">
        <v>33415872</v>
      </c>
      <c r="G12" s="21">
        <v>0.58079999999999998</v>
      </c>
      <c r="H12" s="20">
        <v>155898076.79063362</v>
      </c>
      <c r="I12" s="20">
        <v>65352473.790633619</v>
      </c>
      <c r="J12" s="20">
        <v>120188102</v>
      </c>
      <c r="K12" s="20">
        <v>955293.30729969509</v>
      </c>
      <c r="L12" s="20">
        <v>9974638.0121382568</v>
      </c>
      <c r="M12" s="20">
        <v>5791007.2077603741</v>
      </c>
      <c r="N12" s="20">
        <v>103467163.47280167</v>
      </c>
      <c r="O12" s="20">
        <v>253760229</v>
      </c>
      <c r="Q12" s="20"/>
    </row>
    <row r="13" spans="1:17">
      <c r="A13" s="19" t="s">
        <v>19</v>
      </c>
      <c r="B13" s="20">
        <v>36548223</v>
      </c>
      <c r="C13" s="20">
        <v>56991209</v>
      </c>
      <c r="D13" s="20">
        <v>663120</v>
      </c>
      <c r="E13" s="20">
        <v>57654329</v>
      </c>
      <c r="F13" s="20">
        <v>22182651</v>
      </c>
      <c r="G13" s="21">
        <v>0.65559999999999996</v>
      </c>
      <c r="H13" s="20">
        <v>87941319.402074441</v>
      </c>
      <c r="I13" s="20">
        <v>30286990.402074441</v>
      </c>
      <c r="J13" s="20">
        <v>90117351</v>
      </c>
      <c r="K13" s="20">
        <v>716281.40264564205</v>
      </c>
      <c r="L13" s="20">
        <v>7479009.4849638743</v>
      </c>
      <c r="M13" s="20">
        <v>4342112.2432341231</v>
      </c>
      <c r="N13" s="20">
        <v>77579947.869156346</v>
      </c>
      <c r="O13" s="20">
        <v>184319903</v>
      </c>
      <c r="Q13" s="20"/>
    </row>
    <row r="14" spans="1:17">
      <c r="A14" s="19" t="s">
        <v>20</v>
      </c>
      <c r="B14" s="20">
        <v>4971633</v>
      </c>
      <c r="C14" s="20">
        <v>7017228</v>
      </c>
      <c r="D14" s="20">
        <v>74353</v>
      </c>
      <c r="E14" s="20">
        <v>7091581</v>
      </c>
      <c r="F14" s="20">
        <v>4971630</v>
      </c>
      <c r="G14" s="21">
        <v>0.51859999999999995</v>
      </c>
      <c r="H14" s="20">
        <v>13674471.654454302</v>
      </c>
      <c r="I14" s="20">
        <v>6582890.654454302</v>
      </c>
      <c r="J14" s="20">
        <v>7415477</v>
      </c>
      <c r="K14" s="20">
        <v>58940.572574603277</v>
      </c>
      <c r="L14" s="20">
        <v>615424.46824176458</v>
      </c>
      <c r="M14" s="20">
        <v>357298.93426540075</v>
      </c>
      <c r="N14" s="20">
        <v>6383813.0249182321</v>
      </c>
      <c r="O14" s="20">
        <v>19478691</v>
      </c>
      <c r="Q14" s="20"/>
    </row>
    <row r="15" spans="1:17">
      <c r="A15" s="19" t="s">
        <v>21</v>
      </c>
      <c r="B15" s="20">
        <v>2867578</v>
      </c>
      <c r="C15" s="20">
        <v>9886115</v>
      </c>
      <c r="D15" s="20">
        <v>0</v>
      </c>
      <c r="E15" s="20">
        <v>9886115</v>
      </c>
      <c r="F15" s="20">
        <v>1175819</v>
      </c>
      <c r="G15" s="21">
        <v>0.71</v>
      </c>
      <c r="H15" s="20">
        <v>13924105.633802818</v>
      </c>
      <c r="I15" s="20">
        <v>4037990.6338028181</v>
      </c>
      <c r="J15" s="20">
        <v>13619254</v>
      </c>
      <c r="K15" s="20">
        <v>108250.16769642143</v>
      </c>
      <c r="L15" s="20">
        <v>1130287.6606318818</v>
      </c>
      <c r="M15" s="20">
        <v>656214.68985606672</v>
      </c>
      <c r="N15" s="20">
        <v>11724501.481815629</v>
      </c>
      <c r="O15" s="20">
        <v>26372947</v>
      </c>
      <c r="Q15" s="20"/>
    </row>
    <row r="16" spans="1:17">
      <c r="A16" s="19" t="s">
        <v>22</v>
      </c>
      <c r="B16" s="20">
        <v>56873824</v>
      </c>
      <c r="C16" s="20">
        <v>69670566</v>
      </c>
      <c r="D16" s="20">
        <v>800640</v>
      </c>
      <c r="E16" s="20">
        <v>70471206</v>
      </c>
      <c r="F16" s="20">
        <v>56873825</v>
      </c>
      <c r="G16" s="21">
        <v>0.5</v>
      </c>
      <c r="H16" s="20">
        <v>140942412</v>
      </c>
      <c r="I16" s="20">
        <v>70471206</v>
      </c>
      <c r="J16" s="20">
        <v>77164494</v>
      </c>
      <c r="K16" s="20">
        <v>613327.97051215172</v>
      </c>
      <c r="L16" s="20">
        <v>6404027.3723584916</v>
      </c>
      <c r="M16" s="20">
        <v>3718006.4707002542</v>
      </c>
      <c r="N16" s="20">
        <v>66429132.186429106</v>
      </c>
      <c r="O16" s="20">
        <v>204509524</v>
      </c>
      <c r="Q16" s="20"/>
    </row>
    <row r="17" spans="1:17">
      <c r="A17" s="19" t="s">
        <v>23</v>
      </c>
      <c r="B17" s="20">
        <v>26181999</v>
      </c>
      <c r="C17" s="20">
        <v>36176994</v>
      </c>
      <c r="D17" s="20">
        <v>400651</v>
      </c>
      <c r="E17" s="20">
        <v>36577645</v>
      </c>
      <c r="F17" s="20">
        <v>15356947</v>
      </c>
      <c r="G17" s="21">
        <v>0.67159999999999997</v>
      </c>
      <c r="H17" s="20">
        <v>54463438.058368079</v>
      </c>
      <c r="I17" s="20">
        <v>17885793.058368079</v>
      </c>
      <c r="J17" s="20">
        <v>51376531</v>
      </c>
      <c r="K17" s="20">
        <v>408357.028689706</v>
      </c>
      <c r="L17" s="20">
        <v>4263835.5254532555</v>
      </c>
      <c r="M17" s="20">
        <v>2475468.5062812981</v>
      </c>
      <c r="N17" s="20">
        <v>44228869.939575739</v>
      </c>
      <c r="O17" s="20">
        <v>114136175</v>
      </c>
      <c r="Q17" s="20"/>
    </row>
    <row r="18" spans="1:17">
      <c r="A18" s="19" t="s">
        <v>24</v>
      </c>
      <c r="B18" s="20">
        <v>8507792</v>
      </c>
      <c r="C18" s="20">
        <v>16481011</v>
      </c>
      <c r="D18" s="20">
        <v>179379</v>
      </c>
      <c r="E18" s="20">
        <v>16660390</v>
      </c>
      <c r="F18" s="20">
        <v>5078586</v>
      </c>
      <c r="G18" s="21">
        <v>0.59589999999999999</v>
      </c>
      <c r="H18" s="20">
        <v>27958365.497566707</v>
      </c>
      <c r="I18" s="20">
        <v>11297975.497566707</v>
      </c>
      <c r="J18" s="20">
        <v>19588647</v>
      </c>
      <c r="K18" s="20">
        <v>155696.80414918487</v>
      </c>
      <c r="L18" s="20">
        <v>1625698.8813464916</v>
      </c>
      <c r="M18" s="20">
        <v>943837.15259330452</v>
      </c>
      <c r="N18" s="20">
        <v>16863414.161911022</v>
      </c>
      <c r="O18" s="20">
        <v>44756829</v>
      </c>
      <c r="Q18" s="20"/>
    </row>
    <row r="19" spans="1:17">
      <c r="A19" s="19" t="s">
        <v>25</v>
      </c>
      <c r="B19" s="20">
        <v>9811721</v>
      </c>
      <c r="C19" s="20">
        <v>16648869</v>
      </c>
      <c r="D19" s="20">
        <v>0</v>
      </c>
      <c r="E19" s="20">
        <v>16648869</v>
      </c>
      <c r="F19" s="20">
        <v>6673024</v>
      </c>
      <c r="G19" s="21">
        <v>0.56510000000000005</v>
      </c>
      <c r="H19" s="20">
        <v>29461810.29906211</v>
      </c>
      <c r="I19" s="20">
        <v>12812941.29906211</v>
      </c>
      <c r="J19" s="20">
        <v>20421791</v>
      </c>
      <c r="K19" s="20">
        <v>162318.89796689816</v>
      </c>
      <c r="L19" s="20">
        <v>1694843.0784316983</v>
      </c>
      <c r="M19" s="20">
        <v>983980.41826449637</v>
      </c>
      <c r="N19" s="20">
        <v>17580648.605336905</v>
      </c>
      <c r="O19" s="20">
        <v>46882381</v>
      </c>
      <c r="Q19" s="20"/>
    </row>
    <row r="20" spans="1:17">
      <c r="A20" s="19" t="s">
        <v>26</v>
      </c>
      <c r="B20" s="20">
        <v>16701653</v>
      </c>
      <c r="C20" s="20">
        <v>23272057</v>
      </c>
      <c r="D20" s="20">
        <v>0</v>
      </c>
      <c r="E20" s="20">
        <v>23272057</v>
      </c>
      <c r="F20" s="20">
        <v>7274537</v>
      </c>
      <c r="G20" s="21">
        <v>0.70550000000000002</v>
      </c>
      <c r="H20" s="20">
        <v>32986615.166548546</v>
      </c>
      <c r="I20" s="20">
        <v>9714558.1665485464</v>
      </c>
      <c r="J20" s="20">
        <v>38174547</v>
      </c>
      <c r="K20" s="20">
        <v>303423.45582841185</v>
      </c>
      <c r="L20" s="20">
        <v>3168177.8917047749</v>
      </c>
      <c r="M20" s="20">
        <v>1839359.0809012624</v>
      </c>
      <c r="N20" s="20">
        <v>32863586.57156555</v>
      </c>
      <c r="O20" s="20">
        <v>78148257</v>
      </c>
      <c r="Q20" s="20"/>
    </row>
    <row r="21" spans="1:17">
      <c r="A21" s="19" t="s">
        <v>27</v>
      </c>
      <c r="B21" s="20">
        <v>13864552</v>
      </c>
      <c r="C21" s="20">
        <v>25649635</v>
      </c>
      <c r="D21" s="20">
        <v>284294</v>
      </c>
      <c r="E21" s="20">
        <v>25933929</v>
      </c>
      <c r="F21" s="20">
        <v>5219488</v>
      </c>
      <c r="G21" s="21">
        <v>0.61240000000000006</v>
      </c>
      <c r="H21" s="20">
        <v>42348022.534291312</v>
      </c>
      <c r="I21" s="20">
        <v>16414093.534291312</v>
      </c>
      <c r="J21" s="20">
        <v>39920382</v>
      </c>
      <c r="K21" s="20">
        <v>317299.90835072193</v>
      </c>
      <c r="L21" s="20">
        <v>3313068.0419288082</v>
      </c>
      <c r="M21" s="20">
        <v>1923478.4146815757</v>
      </c>
      <c r="N21" s="20">
        <v>34366535.635038897</v>
      </c>
      <c r="O21" s="20">
        <v>79718863</v>
      </c>
      <c r="Q21" s="20"/>
    </row>
    <row r="22" spans="1:17">
      <c r="A22" s="19" t="s">
        <v>28</v>
      </c>
      <c r="B22" s="20">
        <v>3018598</v>
      </c>
      <c r="C22" s="20">
        <v>5922420</v>
      </c>
      <c r="D22" s="20">
        <v>0</v>
      </c>
      <c r="E22" s="20">
        <v>5922420</v>
      </c>
      <c r="F22" s="20">
        <v>1749818</v>
      </c>
      <c r="G22" s="21">
        <v>0.62570000000000003</v>
      </c>
      <c r="H22" s="20">
        <v>9465270.8965958115</v>
      </c>
      <c r="I22" s="20">
        <v>3542850.8965958115</v>
      </c>
      <c r="J22" s="20">
        <v>7216862</v>
      </c>
      <c r="K22" s="20">
        <v>57361.917307800504</v>
      </c>
      <c r="L22" s="20">
        <v>598941.03356051107</v>
      </c>
      <c r="M22" s="20">
        <v>347729.09434423014</v>
      </c>
      <c r="N22" s="20">
        <v>6212829.9547874583</v>
      </c>
      <c r="O22" s="20">
        <v>16157880</v>
      </c>
      <c r="Q22" s="20"/>
    </row>
    <row r="23" spans="1:17">
      <c r="A23" s="19" t="s">
        <v>70</v>
      </c>
      <c r="B23" s="20">
        <v>23301407</v>
      </c>
      <c r="C23" s="20">
        <v>30329810</v>
      </c>
      <c r="D23" s="20">
        <v>338510</v>
      </c>
      <c r="E23" s="20">
        <v>30668320</v>
      </c>
      <c r="F23" s="20">
        <v>23301407</v>
      </c>
      <c r="G23" s="21">
        <v>0.5</v>
      </c>
      <c r="H23" s="20">
        <v>61336640</v>
      </c>
      <c r="I23" s="20">
        <v>30668320</v>
      </c>
      <c r="J23" s="20">
        <v>26283303</v>
      </c>
      <c r="K23" s="20">
        <v>208908.06187812166</v>
      </c>
      <c r="L23" s="20">
        <v>2181301.0508173886</v>
      </c>
      <c r="M23" s="20">
        <v>1266404.8652399043</v>
      </c>
      <c r="N23" s="20">
        <v>22626689.022064585</v>
      </c>
      <c r="O23" s="20">
        <v>80253030</v>
      </c>
      <c r="Q23" s="20"/>
    </row>
    <row r="24" spans="1:17">
      <c r="A24" s="19" t="s">
        <v>71</v>
      </c>
      <c r="B24" s="20">
        <v>44973373</v>
      </c>
      <c r="C24" s="20">
        <v>31198057</v>
      </c>
      <c r="D24" s="20">
        <v>355011</v>
      </c>
      <c r="E24" s="20">
        <v>31553068</v>
      </c>
      <c r="F24" s="20">
        <v>44973368</v>
      </c>
      <c r="G24" s="21">
        <v>0.5</v>
      </c>
      <c r="H24" s="20">
        <v>63106136</v>
      </c>
      <c r="I24" s="20">
        <v>31553068</v>
      </c>
      <c r="J24" s="20">
        <v>26106459</v>
      </c>
      <c r="K24" s="20">
        <v>207502.44945205885</v>
      </c>
      <c r="L24" s="20">
        <v>2166624.432622531</v>
      </c>
      <c r="M24" s="20">
        <v>1257884.0144933872</v>
      </c>
      <c r="N24" s="20">
        <v>22474448.103432026</v>
      </c>
      <c r="O24" s="20">
        <v>102632900</v>
      </c>
      <c r="Q24" s="20"/>
    </row>
    <row r="25" spans="1:17">
      <c r="A25" s="19" t="s">
        <v>29</v>
      </c>
      <c r="B25" s="20">
        <v>32081922</v>
      </c>
      <c r="C25" s="20">
        <v>50778152</v>
      </c>
      <c r="D25" s="20">
        <v>0</v>
      </c>
      <c r="E25" s="20">
        <v>50778152</v>
      </c>
      <c r="F25" s="20">
        <v>24411364</v>
      </c>
      <c r="G25" s="21">
        <v>0.66390000000000005</v>
      </c>
      <c r="H25" s="20">
        <v>76484639.252899528</v>
      </c>
      <c r="I25" s="20">
        <v>25706487.252899528</v>
      </c>
      <c r="J25" s="20">
        <v>68528416</v>
      </c>
      <c r="K25" s="20">
        <v>544685.67250233598</v>
      </c>
      <c r="L25" s="20">
        <v>5687302.9174320726</v>
      </c>
      <c r="M25" s="20">
        <v>3301895.4820702751</v>
      </c>
      <c r="N25" s="20">
        <v>58994531.927995317</v>
      </c>
      <c r="O25" s="20">
        <v>151388490</v>
      </c>
      <c r="Q25" s="20"/>
    </row>
    <row r="26" spans="1:17">
      <c r="A26" s="19" t="s">
        <v>30</v>
      </c>
      <c r="B26" s="20">
        <v>23367543</v>
      </c>
      <c r="C26" s="20">
        <v>29100558</v>
      </c>
      <c r="D26" s="20">
        <v>318298</v>
      </c>
      <c r="E26" s="20">
        <v>29418856</v>
      </c>
      <c r="F26" s="20">
        <v>19690299</v>
      </c>
      <c r="G26" s="21">
        <v>0.5</v>
      </c>
      <c r="H26" s="20">
        <v>58837712</v>
      </c>
      <c r="I26" s="20">
        <v>29418856</v>
      </c>
      <c r="J26" s="20">
        <v>29448752</v>
      </c>
      <c r="K26" s="20">
        <v>234068.05853318586</v>
      </c>
      <c r="L26" s="20">
        <v>2444007.6531804497</v>
      </c>
      <c r="M26" s="20">
        <v>1418925.270086616</v>
      </c>
      <c r="N26" s="20">
        <v>25351751.018199749</v>
      </c>
      <c r="O26" s="20">
        <v>82235151</v>
      </c>
      <c r="Q26" s="20"/>
    </row>
    <row r="27" spans="1:17">
      <c r="A27" s="19" t="s">
        <v>31</v>
      </c>
      <c r="B27" s="20">
        <v>6293116</v>
      </c>
      <c r="C27" s="20">
        <v>17109262</v>
      </c>
      <c r="D27" s="20">
        <v>194415</v>
      </c>
      <c r="E27" s="20">
        <v>17303677</v>
      </c>
      <c r="F27" s="20">
        <v>1715430</v>
      </c>
      <c r="G27" s="21">
        <v>0.73429999999999995</v>
      </c>
      <c r="H27" s="20">
        <v>23564860.411276046</v>
      </c>
      <c r="I27" s="20">
        <v>6261183.4112760462</v>
      </c>
      <c r="J27" s="20">
        <v>32103105</v>
      </c>
      <c r="K27" s="20">
        <v>255165.70142724592</v>
      </c>
      <c r="L27" s="20">
        <v>2664297.431376907</v>
      </c>
      <c r="M27" s="20">
        <v>1546819.6048764305</v>
      </c>
      <c r="N27" s="20">
        <v>27636822.262319416</v>
      </c>
      <c r="O27" s="20">
        <v>55699898</v>
      </c>
      <c r="Q27" s="20"/>
    </row>
    <row r="28" spans="1:17">
      <c r="A28" s="19" t="s">
        <v>32</v>
      </c>
      <c r="B28" s="20">
        <v>24668568</v>
      </c>
      <c r="C28" s="20">
        <v>31980478</v>
      </c>
      <c r="D28" s="20">
        <v>359118</v>
      </c>
      <c r="E28" s="20">
        <v>32339596</v>
      </c>
      <c r="F28" s="20">
        <v>16548755</v>
      </c>
      <c r="G28" s="21">
        <v>0.61370000000000002</v>
      </c>
      <c r="H28" s="20">
        <v>52696099.071207426</v>
      </c>
      <c r="I28" s="20">
        <v>20356503.071207426</v>
      </c>
      <c r="J28" s="20">
        <v>41657261</v>
      </c>
      <c r="K28" s="20">
        <v>331105.17573309049</v>
      </c>
      <c r="L28" s="20">
        <v>3457214.9167657588</v>
      </c>
      <c r="M28" s="20">
        <v>2007166.2227144176</v>
      </c>
      <c r="N28" s="20">
        <v>35861774.684786737</v>
      </c>
      <c r="O28" s="20">
        <v>98665425</v>
      </c>
      <c r="Q28" s="20"/>
    </row>
    <row r="29" spans="1:17">
      <c r="A29" s="19" t="s">
        <v>33</v>
      </c>
      <c r="B29" s="20">
        <v>3190691</v>
      </c>
      <c r="C29" s="20">
        <v>5039157</v>
      </c>
      <c r="D29" s="20">
        <v>54709</v>
      </c>
      <c r="E29" s="20">
        <v>5093866</v>
      </c>
      <c r="F29" s="20">
        <v>1313990</v>
      </c>
      <c r="G29" s="21">
        <v>0.66</v>
      </c>
      <c r="H29" s="20">
        <v>7717978.7878787871</v>
      </c>
      <c r="I29" s="20">
        <v>2624112.7878787871</v>
      </c>
      <c r="J29" s="20">
        <v>6411596</v>
      </c>
      <c r="K29" s="20">
        <v>50961.406711535361</v>
      </c>
      <c r="L29" s="20">
        <v>532110.48444773338</v>
      </c>
      <c r="M29" s="20">
        <v>308929.07061006414</v>
      </c>
      <c r="N29" s="20">
        <v>5519595.0382306669</v>
      </c>
      <c r="O29" s="20">
        <v>14696153</v>
      </c>
      <c r="Q29" s="20"/>
    </row>
    <row r="30" spans="1:17">
      <c r="A30" s="19" t="s">
        <v>34</v>
      </c>
      <c r="B30" s="20">
        <v>10594637</v>
      </c>
      <c r="C30" s="20">
        <v>10643879</v>
      </c>
      <c r="D30" s="20">
        <v>115456</v>
      </c>
      <c r="E30" s="20">
        <v>10759335</v>
      </c>
      <c r="F30" s="20">
        <v>6498998</v>
      </c>
      <c r="G30" s="21">
        <v>0.55759999999999998</v>
      </c>
      <c r="H30" s="20">
        <v>19295794.476327118</v>
      </c>
      <c r="I30" s="20">
        <v>8536459.4763271175</v>
      </c>
      <c r="J30" s="20">
        <v>12636101</v>
      </c>
      <c r="K30" s="20">
        <v>100435.75457796134</v>
      </c>
      <c r="L30" s="20">
        <v>1048693.9327806195</v>
      </c>
      <c r="M30" s="20">
        <v>608843.56064619508</v>
      </c>
      <c r="N30" s="20">
        <v>10878127.751995225</v>
      </c>
      <c r="O30" s="20">
        <v>33990073</v>
      </c>
      <c r="Q30" s="20"/>
    </row>
    <row r="31" spans="1:17">
      <c r="A31" s="19" t="s">
        <v>35</v>
      </c>
      <c r="B31" s="20">
        <v>2580422</v>
      </c>
      <c r="C31" s="20">
        <v>15198587</v>
      </c>
      <c r="D31" s="20">
        <v>175679</v>
      </c>
      <c r="E31" s="20">
        <v>15374266</v>
      </c>
      <c r="F31" s="20">
        <v>2580421</v>
      </c>
      <c r="G31" s="21">
        <v>0.59740000000000004</v>
      </c>
      <c r="H31" s="20">
        <v>25735296.283896886</v>
      </c>
      <c r="I31" s="20">
        <v>10361030.283896886</v>
      </c>
      <c r="J31" s="20">
        <v>17259881</v>
      </c>
      <c r="K31" s="20">
        <v>137187.03041079032</v>
      </c>
      <c r="L31" s="20">
        <v>1432430.1843753457</v>
      </c>
      <c r="M31" s="20">
        <v>831630.53258039081</v>
      </c>
      <c r="N31" s="20">
        <v>14858633.252633475</v>
      </c>
      <c r="O31" s="20">
        <v>35214569</v>
      </c>
      <c r="Q31" s="20"/>
    </row>
    <row r="32" spans="1:17">
      <c r="A32" s="19" t="s">
        <v>36</v>
      </c>
      <c r="B32" s="20">
        <v>4581870</v>
      </c>
      <c r="C32" s="20">
        <v>6081079</v>
      </c>
      <c r="D32" s="20">
        <v>70192</v>
      </c>
      <c r="E32" s="20">
        <v>6151271</v>
      </c>
      <c r="F32" s="20">
        <v>4581866</v>
      </c>
      <c r="G32" s="21">
        <v>0.5</v>
      </c>
      <c r="H32" s="20">
        <v>12302542</v>
      </c>
      <c r="I32" s="20">
        <v>6151271</v>
      </c>
      <c r="J32" s="20">
        <v>5051421</v>
      </c>
      <c r="K32" s="20">
        <v>40150.302678489206</v>
      </c>
      <c r="L32" s="20">
        <v>419226.98739275744</v>
      </c>
      <c r="M32" s="20">
        <v>243391.94091302084</v>
      </c>
      <c r="N32" s="20">
        <v>4348651.7690157332</v>
      </c>
      <c r="O32" s="20">
        <v>15784562</v>
      </c>
      <c r="Q32" s="20"/>
    </row>
    <row r="33" spans="1:17">
      <c r="A33" s="19" t="s">
        <v>37</v>
      </c>
      <c r="B33" s="20">
        <v>26374178</v>
      </c>
      <c r="C33" s="20">
        <v>45650988</v>
      </c>
      <c r="D33" s="20">
        <v>510958</v>
      </c>
      <c r="E33" s="20">
        <v>46161946</v>
      </c>
      <c r="F33" s="20">
        <v>26374178</v>
      </c>
      <c r="G33" s="21">
        <v>0.5</v>
      </c>
      <c r="H33" s="20">
        <v>92323892</v>
      </c>
      <c r="I33" s="20">
        <v>46161946</v>
      </c>
      <c r="J33" s="20">
        <v>38535726</v>
      </c>
      <c r="K33" s="20">
        <v>306294.22153396561</v>
      </c>
      <c r="L33" s="20">
        <v>3198152.8203594107</v>
      </c>
      <c r="M33" s="20">
        <v>1856761.7202431476</v>
      </c>
      <c r="N33" s="20">
        <v>33174517.237863474</v>
      </c>
      <c r="O33" s="20">
        <v>111071850</v>
      </c>
      <c r="Q33" s="20"/>
    </row>
    <row r="34" spans="1:17">
      <c r="A34" s="19" t="s">
        <v>38</v>
      </c>
      <c r="B34" s="20">
        <v>8307587</v>
      </c>
      <c r="C34" s="20">
        <v>11933257</v>
      </c>
      <c r="D34" s="20">
        <v>130699</v>
      </c>
      <c r="E34" s="20">
        <v>12063956</v>
      </c>
      <c r="F34" s="20">
        <v>2895259</v>
      </c>
      <c r="G34" s="21">
        <v>0.69069999999999998</v>
      </c>
      <c r="H34" s="20">
        <v>17466274.793687563</v>
      </c>
      <c r="I34" s="20">
        <v>5402318.7936875634</v>
      </c>
      <c r="J34" s="20">
        <v>19403262</v>
      </c>
      <c r="K34" s="20">
        <v>154223.30513533275</v>
      </c>
      <c r="L34" s="20">
        <v>1610313.4293998398</v>
      </c>
      <c r="M34" s="20">
        <v>934904.77198868629</v>
      </c>
      <c r="N34" s="20">
        <v>16703820.493476141</v>
      </c>
      <c r="O34" s="20">
        <v>39774805</v>
      </c>
      <c r="Q34" s="20"/>
    </row>
    <row r="35" spans="1:17">
      <c r="A35" s="19" t="s">
        <v>72</v>
      </c>
      <c r="B35" s="20">
        <v>101983998</v>
      </c>
      <c r="C35" s="20">
        <v>95840909</v>
      </c>
      <c r="D35" s="20">
        <v>1097584</v>
      </c>
      <c r="E35" s="20">
        <v>96938493</v>
      </c>
      <c r="F35" s="20">
        <v>101983998</v>
      </c>
      <c r="G35" s="21">
        <v>0.5</v>
      </c>
      <c r="H35" s="20">
        <v>193876986</v>
      </c>
      <c r="I35" s="20">
        <v>96938493</v>
      </c>
      <c r="J35" s="20">
        <v>98338298</v>
      </c>
      <c r="K35" s="20">
        <v>781624.10727347201</v>
      </c>
      <c r="L35" s="20">
        <v>8161281.4326644363</v>
      </c>
      <c r="M35" s="20">
        <v>4738221.0305383438</v>
      </c>
      <c r="N35" s="20">
        <v>84657171.429523736</v>
      </c>
      <c r="O35" s="20">
        <v>297260789</v>
      </c>
      <c r="Q35" s="20"/>
    </row>
    <row r="36" spans="1:17">
      <c r="A36" s="19" t="s">
        <v>39</v>
      </c>
      <c r="B36" s="20">
        <v>69639228</v>
      </c>
      <c r="C36" s="20">
        <v>52417376</v>
      </c>
      <c r="D36" s="20">
        <v>584278</v>
      </c>
      <c r="E36" s="20">
        <v>53001654</v>
      </c>
      <c r="F36" s="20">
        <v>37927282</v>
      </c>
      <c r="G36" s="21">
        <v>0.65510000000000002</v>
      </c>
      <c r="H36" s="20">
        <v>80906203.633033127</v>
      </c>
      <c r="I36" s="20">
        <v>27904549.633033127</v>
      </c>
      <c r="J36" s="20">
        <v>73857704</v>
      </c>
      <c r="K36" s="20">
        <v>587044.55058057187</v>
      </c>
      <c r="L36" s="20">
        <v>6129590.6129514864</v>
      </c>
      <c r="M36" s="20">
        <v>3558675.8513969402</v>
      </c>
      <c r="N36" s="20">
        <v>63582392.985070996</v>
      </c>
      <c r="O36" s="20">
        <v>196498586</v>
      </c>
      <c r="Q36" s="20"/>
    </row>
    <row r="37" spans="1:17">
      <c r="A37" s="19" t="s">
        <v>40</v>
      </c>
      <c r="B37" s="20">
        <v>2506022</v>
      </c>
      <c r="C37" s="20">
        <v>3470711</v>
      </c>
      <c r="D37" s="20">
        <v>36135</v>
      </c>
      <c r="E37" s="20">
        <v>3506846</v>
      </c>
      <c r="F37" s="20">
        <v>1017036</v>
      </c>
      <c r="G37" s="21">
        <v>0.52270000000000005</v>
      </c>
      <c r="H37" s="20">
        <v>6709098.9095083214</v>
      </c>
      <c r="I37" s="20">
        <v>3202252.9095083214</v>
      </c>
      <c r="J37" s="20">
        <v>3698944</v>
      </c>
      <c r="K37" s="20">
        <v>29400.384800788048</v>
      </c>
      <c r="L37" s="20">
        <v>306982.3619244002</v>
      </c>
      <c r="M37" s="20">
        <v>178225.72291808046</v>
      </c>
      <c r="N37" s="20">
        <v>3184335.5303567313</v>
      </c>
      <c r="O37" s="20">
        <v>9711812</v>
      </c>
      <c r="Q37" s="20"/>
    </row>
    <row r="38" spans="1:17">
      <c r="A38" s="19" t="s">
        <v>41</v>
      </c>
      <c r="B38" s="20">
        <v>70124656</v>
      </c>
      <c r="C38" s="20">
        <v>60382733</v>
      </c>
      <c r="D38" s="20">
        <v>675053</v>
      </c>
      <c r="E38" s="20">
        <v>61057786</v>
      </c>
      <c r="F38" s="20">
        <v>45403943</v>
      </c>
      <c r="G38" s="21">
        <v>0.63580000000000003</v>
      </c>
      <c r="H38" s="20">
        <v>96033007.234979555</v>
      </c>
      <c r="I38" s="20">
        <v>34975221.234979555</v>
      </c>
      <c r="J38" s="20">
        <v>77003816</v>
      </c>
      <c r="K38" s="20">
        <v>612050.85060197709</v>
      </c>
      <c r="L38" s="20">
        <v>6390692.4010939132</v>
      </c>
      <c r="M38" s="20">
        <v>3710264.544164727</v>
      </c>
      <c r="N38" s="20">
        <v>66290808.204139389</v>
      </c>
      <c r="O38" s="20">
        <v>208186258</v>
      </c>
      <c r="Q38" s="20"/>
    </row>
    <row r="39" spans="1:17">
      <c r="A39" s="19" t="s">
        <v>42</v>
      </c>
      <c r="B39" s="20">
        <v>24909979</v>
      </c>
      <c r="C39" s="20">
        <v>21613707</v>
      </c>
      <c r="D39" s="20">
        <v>235552</v>
      </c>
      <c r="E39" s="20">
        <v>21849259</v>
      </c>
      <c r="F39" s="20">
        <v>10630233</v>
      </c>
      <c r="G39" s="21">
        <v>0.64</v>
      </c>
      <c r="H39" s="20">
        <v>34139467.1875</v>
      </c>
      <c r="I39" s="20">
        <v>12290208.1875</v>
      </c>
      <c r="J39" s="20">
        <v>32859003</v>
      </c>
      <c r="K39" s="20">
        <v>261173.81943880441</v>
      </c>
      <c r="L39" s="20">
        <v>2727030.8367525847</v>
      </c>
      <c r="M39" s="20">
        <v>1583240.9368842498</v>
      </c>
      <c r="N39" s="20">
        <v>28287557.40692436</v>
      </c>
      <c r="O39" s="20">
        <v>79618241</v>
      </c>
      <c r="Q39" s="20"/>
    </row>
    <row r="40" spans="1:17">
      <c r="A40" s="19" t="s">
        <v>43</v>
      </c>
      <c r="B40" s="20">
        <v>19408790</v>
      </c>
      <c r="C40" s="20">
        <v>19575891</v>
      </c>
      <c r="D40" s="20">
        <v>220183</v>
      </c>
      <c r="E40" s="20">
        <v>19796074</v>
      </c>
      <c r="F40" s="20">
        <v>11714966</v>
      </c>
      <c r="G40" s="21">
        <v>0.62439999999999996</v>
      </c>
      <c r="H40" s="20">
        <v>31704154.388212688</v>
      </c>
      <c r="I40" s="20">
        <v>11908080.388212688</v>
      </c>
      <c r="J40" s="20">
        <v>25286747</v>
      </c>
      <c r="K40" s="20">
        <v>200987.11744762093</v>
      </c>
      <c r="L40" s="20">
        <v>2098594.982634163</v>
      </c>
      <c r="M40" s="20">
        <v>1218387.9410776703</v>
      </c>
      <c r="N40" s="20">
        <v>21768776.958840542</v>
      </c>
      <c r="O40" s="20">
        <v>64491611</v>
      </c>
      <c r="Q40" s="20"/>
    </row>
    <row r="41" spans="1:17">
      <c r="A41" s="19" t="s">
        <v>44</v>
      </c>
      <c r="B41" s="20">
        <v>55336804</v>
      </c>
      <c r="C41" s="20">
        <v>61350747</v>
      </c>
      <c r="D41" s="20">
        <v>681887</v>
      </c>
      <c r="E41" s="20">
        <v>62032634</v>
      </c>
      <c r="F41" s="20">
        <v>46629051</v>
      </c>
      <c r="G41" s="21">
        <v>0.54279999999999995</v>
      </c>
      <c r="H41" s="20">
        <v>114282671.33382462</v>
      </c>
      <c r="I41" s="20">
        <v>52250037.33382462</v>
      </c>
      <c r="J41" s="20">
        <v>66178447</v>
      </c>
      <c r="K41" s="20">
        <v>526007.37056807498</v>
      </c>
      <c r="L41" s="20">
        <v>5492274.5433693342</v>
      </c>
      <c r="M41" s="20">
        <v>3188667.2407505689</v>
      </c>
      <c r="N41" s="20">
        <v>56971497.845312029</v>
      </c>
      <c r="O41" s="20">
        <v>183547885</v>
      </c>
      <c r="Q41" s="20"/>
    </row>
    <row r="42" spans="1:17">
      <c r="A42" s="19" t="s">
        <v>45</v>
      </c>
      <c r="B42" s="20">
        <v>0</v>
      </c>
      <c r="C42" s="20">
        <v>0</v>
      </c>
      <c r="D42" s="20">
        <v>0</v>
      </c>
      <c r="E42" s="20">
        <v>0</v>
      </c>
      <c r="F42" s="20">
        <v>0</v>
      </c>
      <c r="G42" s="21">
        <v>0.55000000000000004</v>
      </c>
      <c r="H42" s="20">
        <v>0</v>
      </c>
      <c r="I42" s="20">
        <v>0</v>
      </c>
      <c r="J42" s="20">
        <v>30953977</v>
      </c>
      <c r="K42" s="20">
        <v>246032.06615583872</v>
      </c>
      <c r="L42" s="20">
        <v>2568929.124207763</v>
      </c>
      <c r="M42" s="20">
        <v>1491451.3244900801</v>
      </c>
      <c r="N42" s="20">
        <v>26647564.485146318</v>
      </c>
      <c r="O42" s="20">
        <v>30953977</v>
      </c>
      <c r="Q42" s="20"/>
    </row>
    <row r="43" spans="1:17">
      <c r="A43" s="19" t="s">
        <v>46</v>
      </c>
      <c r="B43" s="20">
        <v>6633774</v>
      </c>
      <c r="C43" s="20">
        <v>4844998</v>
      </c>
      <c r="D43" s="20">
        <v>55636</v>
      </c>
      <c r="E43" s="20">
        <v>4900634</v>
      </c>
      <c r="F43" s="20">
        <v>5321126</v>
      </c>
      <c r="G43" s="21">
        <v>0.51259999999999994</v>
      </c>
      <c r="H43" s="20">
        <v>9560347.2493172083</v>
      </c>
      <c r="I43" s="20">
        <v>4659713.2493172083</v>
      </c>
      <c r="J43" s="20">
        <v>5282902</v>
      </c>
      <c r="K43" s="20">
        <v>41990.187379114897</v>
      </c>
      <c r="L43" s="20">
        <v>438438.03360503371</v>
      </c>
      <c r="M43" s="20">
        <v>254545.35890658875</v>
      </c>
      <c r="N43" s="20">
        <v>4547928.4201092627</v>
      </c>
      <c r="O43" s="20">
        <v>16817310</v>
      </c>
      <c r="Q43" s="20"/>
    </row>
    <row r="44" spans="1:17">
      <c r="A44" s="19" t="s">
        <v>47</v>
      </c>
      <c r="B44" s="20">
        <v>9867439</v>
      </c>
      <c r="C44" s="20">
        <v>24715225</v>
      </c>
      <c r="D44" s="20">
        <v>273549</v>
      </c>
      <c r="E44" s="20">
        <v>24988774</v>
      </c>
      <c r="F44" s="20">
        <v>4085269</v>
      </c>
      <c r="G44" s="21">
        <v>0.70430000000000004</v>
      </c>
      <c r="H44" s="20">
        <v>35480298.168394148</v>
      </c>
      <c r="I44" s="20">
        <v>10491524.168394148</v>
      </c>
      <c r="J44" s="20">
        <v>39870046</v>
      </c>
      <c r="K44" s="20">
        <v>316899.82179376611</v>
      </c>
      <c r="L44" s="20">
        <v>3308890.5620399998</v>
      </c>
      <c r="M44" s="20">
        <v>1921053.0819409869</v>
      </c>
      <c r="N44" s="20">
        <v>34323202.534225248</v>
      </c>
      <c r="O44" s="20">
        <v>74726259</v>
      </c>
      <c r="Q44" s="20"/>
    </row>
    <row r="45" spans="1:17">
      <c r="A45" s="19" t="s">
        <v>48</v>
      </c>
      <c r="B45" s="20">
        <v>1710801</v>
      </c>
      <c r="C45" s="20">
        <v>4700659</v>
      </c>
      <c r="D45" s="20">
        <v>50621</v>
      </c>
      <c r="E45" s="20">
        <v>4751280</v>
      </c>
      <c r="F45" s="20">
        <v>802914</v>
      </c>
      <c r="G45" s="21">
        <v>0.56189999999999996</v>
      </c>
      <c r="H45" s="20">
        <v>8455739.4554191139</v>
      </c>
      <c r="I45" s="20">
        <v>3704459.4554191139</v>
      </c>
      <c r="J45" s="20">
        <v>5670694</v>
      </c>
      <c r="K45" s="20">
        <v>45072.481683291218</v>
      </c>
      <c r="L45" s="20">
        <v>470621.62548838928</v>
      </c>
      <c r="M45" s="20">
        <v>273230.28886006959</v>
      </c>
      <c r="N45" s="20">
        <v>4881769.6039682496</v>
      </c>
      <c r="O45" s="20">
        <v>12132775</v>
      </c>
      <c r="Q45" s="20"/>
    </row>
    <row r="46" spans="1:17">
      <c r="A46" s="19" t="s">
        <v>49</v>
      </c>
      <c r="B46" s="20">
        <v>37702188</v>
      </c>
      <c r="C46" s="20">
        <v>33867443</v>
      </c>
      <c r="D46" s="20">
        <v>377516</v>
      </c>
      <c r="E46" s="20">
        <v>34244959</v>
      </c>
      <c r="F46" s="20">
        <v>18975782</v>
      </c>
      <c r="G46" s="21">
        <v>0.6613</v>
      </c>
      <c r="H46" s="20">
        <v>51784302.13216392</v>
      </c>
      <c r="I46" s="20">
        <v>17539343.13216392</v>
      </c>
      <c r="J46" s="20">
        <v>51061738</v>
      </c>
      <c r="K46" s="20">
        <v>405854.95368327323</v>
      </c>
      <c r="L46" s="20">
        <v>4237710.2587130005</v>
      </c>
      <c r="M46" s="20">
        <v>2460300.8773594894</v>
      </c>
      <c r="N46" s="20">
        <v>43957871.910244241</v>
      </c>
      <c r="O46" s="20">
        <v>123008885</v>
      </c>
      <c r="Q46" s="20"/>
    </row>
    <row r="47" spans="1:17">
      <c r="A47" s="19" t="s">
        <v>50</v>
      </c>
      <c r="B47" s="20">
        <v>59844129</v>
      </c>
      <c r="C47" s="20">
        <v>160592442</v>
      </c>
      <c r="D47" s="20">
        <v>1793645</v>
      </c>
      <c r="E47" s="20">
        <v>162386087</v>
      </c>
      <c r="F47" s="20">
        <v>34681421</v>
      </c>
      <c r="G47" s="21">
        <v>0.59299999999999997</v>
      </c>
      <c r="H47" s="20">
        <v>273838258.01011807</v>
      </c>
      <c r="I47" s="20">
        <v>111452171.01011807</v>
      </c>
      <c r="J47" s="20">
        <v>237712617</v>
      </c>
      <c r="K47" s="20">
        <v>1889415.5769328626</v>
      </c>
      <c r="L47" s="20">
        <v>19728219.898946926</v>
      </c>
      <c r="M47" s="20">
        <v>11453675.160146728</v>
      </c>
      <c r="N47" s="20">
        <v>204641306.3639735</v>
      </c>
      <c r="O47" s="20">
        <v>459942833</v>
      </c>
      <c r="Q47" s="20"/>
    </row>
    <row r="48" spans="1:17">
      <c r="A48" s="19" t="s">
        <v>51</v>
      </c>
      <c r="B48" s="20">
        <v>12591564</v>
      </c>
      <c r="C48" s="20">
        <v>20841749</v>
      </c>
      <c r="D48" s="20">
        <v>0</v>
      </c>
      <c r="E48" s="20">
        <v>20841749</v>
      </c>
      <c r="F48" s="20">
        <v>4474923</v>
      </c>
      <c r="G48" s="21">
        <v>0.69610000000000005</v>
      </c>
      <c r="H48" s="20">
        <v>29940739.836230423</v>
      </c>
      <c r="I48" s="20">
        <v>9098990.8362304233</v>
      </c>
      <c r="J48" s="20">
        <v>26250970</v>
      </c>
      <c r="K48" s="20">
        <v>208651.06889802686</v>
      </c>
      <c r="L48" s="20">
        <v>2178617.6739649405</v>
      </c>
      <c r="M48" s="20">
        <v>1264846.9686350597</v>
      </c>
      <c r="N48" s="20">
        <v>22598854.288501974</v>
      </c>
      <c r="O48" s="20">
        <v>59684283</v>
      </c>
      <c r="Q48" s="20"/>
    </row>
    <row r="49" spans="1:17">
      <c r="A49" s="19" t="s">
        <v>52</v>
      </c>
      <c r="B49" s="20">
        <v>3944887</v>
      </c>
      <c r="C49" s="20">
        <v>2748194</v>
      </c>
      <c r="D49" s="20">
        <v>30365</v>
      </c>
      <c r="E49" s="20">
        <v>2778559</v>
      </c>
      <c r="F49" s="20">
        <v>2666323</v>
      </c>
      <c r="G49" s="21">
        <v>0.56040000000000001</v>
      </c>
      <c r="H49" s="20">
        <v>4958170.9493219126</v>
      </c>
      <c r="I49" s="20">
        <v>2179611.9493219126</v>
      </c>
      <c r="J49" s="20">
        <v>2963011</v>
      </c>
      <c r="K49" s="20">
        <v>23550.954966868325</v>
      </c>
      <c r="L49" s="20">
        <v>245905.88967769692</v>
      </c>
      <c r="M49" s="20">
        <v>142766.36182900428</v>
      </c>
      <c r="N49" s="20">
        <v>2550787.7935264306</v>
      </c>
      <c r="O49" s="20">
        <v>9686457</v>
      </c>
      <c r="Q49" s="20"/>
    </row>
    <row r="50" spans="1:17">
      <c r="A50" s="19" t="s">
        <v>53</v>
      </c>
      <c r="B50" s="20">
        <v>21328766</v>
      </c>
      <c r="C50" s="20">
        <v>42196588</v>
      </c>
      <c r="D50" s="20">
        <v>0</v>
      </c>
      <c r="E50" s="20">
        <v>42196588</v>
      </c>
      <c r="F50" s="20">
        <v>21328762</v>
      </c>
      <c r="G50" s="21">
        <v>0.5</v>
      </c>
      <c r="H50" s="20">
        <v>84393176</v>
      </c>
      <c r="I50" s="20">
        <v>42196588</v>
      </c>
      <c r="J50" s="20">
        <v>41543680</v>
      </c>
      <c r="K50" s="20">
        <v>330202.39777644712</v>
      </c>
      <c r="L50" s="20">
        <v>3447788.6146509564</v>
      </c>
      <c r="M50" s="20">
        <v>2001693.5646166583</v>
      </c>
      <c r="N50" s="20">
        <v>35763995.422955938</v>
      </c>
      <c r="O50" s="20">
        <v>105069034</v>
      </c>
      <c r="Q50" s="20"/>
    </row>
    <row r="51" spans="1:17">
      <c r="A51" s="19" t="s">
        <v>54</v>
      </c>
      <c r="B51" s="20">
        <v>41883444</v>
      </c>
      <c r="C51" s="20">
        <v>36003193</v>
      </c>
      <c r="D51" s="20">
        <v>396608</v>
      </c>
      <c r="E51" s="20">
        <v>36399801</v>
      </c>
      <c r="F51" s="20">
        <v>38707605</v>
      </c>
      <c r="G51" s="21">
        <v>0.5</v>
      </c>
      <c r="H51" s="20">
        <v>72799602</v>
      </c>
      <c r="I51" s="20">
        <v>36399801</v>
      </c>
      <c r="J51" s="20">
        <v>37661311</v>
      </c>
      <c r="K51" s="20">
        <v>299344.09266594786</v>
      </c>
      <c r="L51" s="20">
        <v>3125583.4648887347</v>
      </c>
      <c r="M51" s="20">
        <v>1814629.8995112269</v>
      </c>
      <c r="N51" s="20">
        <v>32421753.54293409</v>
      </c>
      <c r="O51" s="20">
        <v>115944556</v>
      </c>
      <c r="Q51" s="20"/>
    </row>
    <row r="52" spans="1:17">
      <c r="A52" s="19" t="s">
        <v>55</v>
      </c>
      <c r="B52" s="20">
        <v>8727005</v>
      </c>
      <c r="C52" s="20">
        <v>8661099</v>
      </c>
      <c r="D52" s="20">
        <v>96407</v>
      </c>
      <c r="E52" s="20">
        <v>8757506</v>
      </c>
      <c r="F52" s="20">
        <v>2971392</v>
      </c>
      <c r="G52" s="21">
        <v>0.72040000000000004</v>
      </c>
      <c r="H52" s="20">
        <v>12156449.194891727</v>
      </c>
      <c r="I52" s="20">
        <v>3398943.1948917266</v>
      </c>
      <c r="J52" s="20">
        <v>13841627</v>
      </c>
      <c r="K52" s="20">
        <v>110017.65911270282</v>
      </c>
      <c r="L52" s="20">
        <v>1148742.8166894524</v>
      </c>
      <c r="M52" s="20">
        <v>666929.25830653857</v>
      </c>
      <c r="N52" s="20">
        <v>11915937.265891306</v>
      </c>
      <c r="O52" s="20">
        <v>31326138</v>
      </c>
      <c r="Q52" s="20"/>
    </row>
    <row r="53" spans="1:17">
      <c r="A53" s="19" t="s">
        <v>56</v>
      </c>
      <c r="B53" s="20">
        <v>24511351</v>
      </c>
      <c r="C53" s="20">
        <v>29899733</v>
      </c>
      <c r="D53" s="20">
        <v>326901</v>
      </c>
      <c r="E53" s="20">
        <v>30226634</v>
      </c>
      <c r="F53" s="20">
        <v>16449406</v>
      </c>
      <c r="G53" s="21">
        <v>0.59740000000000004</v>
      </c>
      <c r="H53" s="20">
        <v>50596976.899899565</v>
      </c>
      <c r="I53" s="20">
        <v>20370342.899899565</v>
      </c>
      <c r="J53" s="20">
        <v>34318235</v>
      </c>
      <c r="K53" s="20">
        <v>272772.26005148294</v>
      </c>
      <c r="L53" s="20">
        <v>2848135.2616791767</v>
      </c>
      <c r="M53" s="20">
        <v>1653550.9167339574</v>
      </c>
      <c r="N53" s="20">
        <v>29543776.561535385</v>
      </c>
      <c r="O53" s="20">
        <v>89056220</v>
      </c>
      <c r="Q53" s="20"/>
    </row>
    <row r="54" spans="1:17">
      <c r="A54" s="19" t="s">
        <v>57</v>
      </c>
      <c r="B54" s="20">
        <v>2815041</v>
      </c>
      <c r="C54" s="20">
        <v>3129621</v>
      </c>
      <c r="D54" s="20">
        <v>33798</v>
      </c>
      <c r="E54" s="20">
        <v>3163419</v>
      </c>
      <c r="F54" s="20">
        <v>1553707</v>
      </c>
      <c r="G54" s="21">
        <v>0.5</v>
      </c>
      <c r="H54" s="20">
        <v>6326838</v>
      </c>
      <c r="I54" s="20">
        <v>3163419</v>
      </c>
      <c r="J54" s="20">
        <v>2903068</v>
      </c>
      <c r="K54" s="20">
        <v>23074.50891466704</v>
      </c>
      <c r="L54" s="20">
        <v>240931.1066799456</v>
      </c>
      <c r="M54" s="20">
        <v>139878.13629520911</v>
      </c>
      <c r="N54" s="20">
        <v>2499184.2481101779</v>
      </c>
      <c r="O54" s="20">
        <v>8881528</v>
      </c>
      <c r="Q54" s="20"/>
    </row>
    <row r="55" spans="1:17">
      <c r="A55" s="25" t="s">
        <v>60</v>
      </c>
      <c r="B55" s="20">
        <v>0</v>
      </c>
      <c r="C55" s="20"/>
      <c r="D55" s="20"/>
      <c r="E55" s="20"/>
      <c r="F55" s="20">
        <v>0</v>
      </c>
      <c r="G55" s="21"/>
      <c r="H55" s="20"/>
      <c r="I55" s="20"/>
      <c r="J55" s="20">
        <v>2506565</v>
      </c>
      <c r="K55" s="20">
        <v>20857.072680020203</v>
      </c>
      <c r="L55" s="20">
        <v>202345.56271746196</v>
      </c>
      <c r="M55" s="20">
        <v>117476.44699663305</v>
      </c>
      <c r="N55" s="20">
        <v>2165885.9176058848</v>
      </c>
      <c r="O55" s="20">
        <v>2506565</v>
      </c>
    </row>
    <row r="56" spans="1:17">
      <c r="A56" s="25" t="s">
        <v>61</v>
      </c>
      <c r="B56" s="20">
        <v>0</v>
      </c>
      <c r="C56" s="20"/>
      <c r="D56" s="20"/>
      <c r="E56" s="20"/>
      <c r="F56" s="20">
        <v>0</v>
      </c>
      <c r="G56" s="21"/>
      <c r="H56" s="20"/>
      <c r="I56" s="20"/>
      <c r="J56" s="20">
        <v>4358920</v>
      </c>
      <c r="K56" s="20">
        <v>36270.478222744539</v>
      </c>
      <c r="L56" s="20">
        <v>351879.21328208101</v>
      </c>
      <c r="M56" s="20">
        <v>204291.70372304876</v>
      </c>
      <c r="N56" s="20">
        <v>3766478.6047721258</v>
      </c>
      <c r="O56" s="20">
        <v>4358920</v>
      </c>
    </row>
    <row r="57" spans="1:17">
      <c r="A57" s="25" t="s">
        <v>62</v>
      </c>
      <c r="B57" s="20">
        <v>0</v>
      </c>
      <c r="C57" s="20"/>
      <c r="D57" s="20"/>
      <c r="E57" s="20"/>
      <c r="F57" s="20">
        <v>0</v>
      </c>
      <c r="G57" s="21"/>
      <c r="H57" s="20"/>
      <c r="I57" s="20"/>
      <c r="J57" s="20">
        <v>2185405</v>
      </c>
      <c r="K57" s="20">
        <v>18184.707326671982</v>
      </c>
      <c r="L57" s="20">
        <v>176419.52412586747</v>
      </c>
      <c r="M57" s="20">
        <v>102424.47917715154</v>
      </c>
      <c r="N57" s="20">
        <v>1888376.2893703089</v>
      </c>
      <c r="O57" s="20">
        <v>2185405</v>
      </c>
    </row>
    <row r="58" spans="1:17">
      <c r="A58" s="25" t="s">
        <v>63</v>
      </c>
      <c r="B58" s="20">
        <v>0</v>
      </c>
      <c r="C58" s="20"/>
      <c r="D58" s="20"/>
      <c r="E58" s="20"/>
      <c r="F58" s="20">
        <v>0</v>
      </c>
      <c r="G58" s="21"/>
      <c r="H58" s="20"/>
      <c r="I58" s="20"/>
      <c r="J58" s="20">
        <v>1976900</v>
      </c>
      <c r="K58" s="20">
        <v>16449.741770563276</v>
      </c>
      <c r="L58" s="20">
        <v>159587.69987458957</v>
      </c>
      <c r="M58" s="20">
        <v>92652.370103166628</v>
      </c>
      <c r="N58" s="20">
        <v>1708210.1882516805</v>
      </c>
      <c r="O58" s="20">
        <v>1976900</v>
      </c>
    </row>
    <row r="59" spans="1:17">
      <c r="A59" s="25" t="s">
        <v>65</v>
      </c>
      <c r="B59" s="20">
        <v>58340000</v>
      </c>
      <c r="C59" s="20">
        <v>0</v>
      </c>
      <c r="D59" s="20"/>
      <c r="E59" s="20"/>
      <c r="F59" s="20"/>
      <c r="G59" s="21"/>
      <c r="H59" s="20"/>
      <c r="I59" s="20"/>
      <c r="J59" s="20">
        <v>44111162</v>
      </c>
      <c r="K59" s="20">
        <v>367048</v>
      </c>
      <c r="L59" s="20">
        <v>0</v>
      </c>
      <c r="M59" s="20">
        <v>0</v>
      </c>
      <c r="N59" s="20">
        <v>43744114</v>
      </c>
      <c r="O59" s="20">
        <v>102451162</v>
      </c>
    </row>
    <row r="60" spans="1:17">
      <c r="A60" s="25" t="s">
        <v>66</v>
      </c>
      <c r="B60" s="20">
        <v>3097405</v>
      </c>
      <c r="C60" s="20">
        <v>4195095</v>
      </c>
      <c r="D60" s="20"/>
      <c r="E60" s="20">
        <v>4195095</v>
      </c>
      <c r="F60" s="20"/>
      <c r="G60" s="21"/>
      <c r="H60" s="20"/>
      <c r="I60" s="20"/>
      <c r="J60" s="20">
        <v>5513895</v>
      </c>
      <c r="K60" s="20"/>
      <c r="L60" s="20"/>
      <c r="M60" s="20"/>
      <c r="N60" s="20">
        <v>5513895</v>
      </c>
      <c r="O60" s="20">
        <v>12806395</v>
      </c>
    </row>
    <row r="61" spans="1:17" ht="14.25">
      <c r="A61" s="25" t="s">
        <v>78</v>
      </c>
      <c r="B61" s="20"/>
      <c r="C61" s="20"/>
      <c r="D61" s="20"/>
      <c r="E61" s="20"/>
      <c r="F61" s="20"/>
      <c r="G61" s="21"/>
      <c r="H61" s="20"/>
      <c r="I61" s="20"/>
      <c r="J61" s="20">
        <v>9339895</v>
      </c>
      <c r="K61" s="20"/>
      <c r="L61" s="20"/>
      <c r="M61" s="20"/>
      <c r="N61" s="20">
        <v>9339895</v>
      </c>
      <c r="O61" s="20">
        <v>9339895</v>
      </c>
    </row>
    <row r="62" spans="1:17" ht="14.25">
      <c r="A62" s="25" t="s">
        <v>79</v>
      </c>
      <c r="B62" s="20"/>
      <c r="C62" s="20"/>
      <c r="D62" s="20"/>
      <c r="E62" s="20"/>
      <c r="F62" s="20"/>
      <c r="G62" s="21"/>
      <c r="H62" s="20"/>
      <c r="I62" s="20"/>
      <c r="J62" s="20">
        <v>945909</v>
      </c>
      <c r="K62" s="20">
        <v>945909</v>
      </c>
      <c r="L62" s="20"/>
      <c r="M62" s="20"/>
      <c r="N62" s="20"/>
      <c r="O62" s="20">
        <v>945909</v>
      </c>
    </row>
    <row r="63" spans="1:17">
      <c r="A63" s="22" t="s">
        <v>58</v>
      </c>
      <c r="B63" s="20">
        <f>SUM(B3:B54)</f>
        <v>1177524781</v>
      </c>
      <c r="C63" s="20">
        <f>SUM(C3:C54)</f>
        <v>1673842719</v>
      </c>
      <c r="D63" s="20">
        <f>SUM(D3:D54)</f>
        <v>16953537</v>
      </c>
      <c r="E63" s="20">
        <f>SUM(E3:E54)</f>
        <v>1690796256</v>
      </c>
      <c r="F63" s="20">
        <v>887607151</v>
      </c>
      <c r="G63" s="21"/>
      <c r="H63" s="20"/>
      <c r="I63" s="20">
        <f>SUM(I3:I54)</f>
        <v>1280676935.040803</v>
      </c>
      <c r="J63" s="20">
        <f>SUM(J3:J54)</f>
        <v>2134619433</v>
      </c>
      <c r="K63" s="20">
        <f>SUM(K3:K54)</f>
        <v>16966635</v>
      </c>
      <c r="L63" s="20">
        <f t="shared" ref="I63:O63" si="0">SUM(L3:L54)</f>
        <v>177156106</v>
      </c>
      <c r="M63" s="20">
        <f t="shared" si="0"/>
        <v>102852082.00000001</v>
      </c>
      <c r="N63" s="20">
        <f t="shared" si="0"/>
        <v>1837644610</v>
      </c>
      <c r="O63" s="20">
        <f t="shared" si="0"/>
        <v>5002940470</v>
      </c>
    </row>
    <row r="64" spans="1:17">
      <c r="A64" s="26" t="s">
        <v>64</v>
      </c>
      <c r="B64" s="20">
        <f>SUM(B55:B58)</f>
        <v>0</v>
      </c>
      <c r="C64" s="20"/>
      <c r="D64" s="20"/>
      <c r="E64" s="20"/>
      <c r="F64" s="20">
        <f>SUM(F55:F58)</f>
        <v>0</v>
      </c>
      <c r="G64" s="21"/>
      <c r="H64" s="20"/>
      <c r="I64" s="20"/>
      <c r="J64" s="20">
        <f t="shared" ref="J64:O64" si="1">SUM(J55:J58)</f>
        <v>11027790</v>
      </c>
      <c r="K64" s="20">
        <f t="shared" si="1"/>
        <v>91762</v>
      </c>
      <c r="L64" s="20">
        <f>SUM(L55:L58)</f>
        <v>890232.00000000012</v>
      </c>
      <c r="M64" s="20">
        <f>SUM(M55:M58)</f>
        <v>516844.99999999994</v>
      </c>
      <c r="N64" s="20">
        <f t="shared" si="1"/>
        <v>9528951</v>
      </c>
      <c r="O64" s="20">
        <f t="shared" si="1"/>
        <v>11027790</v>
      </c>
    </row>
    <row r="65" spans="1:15">
      <c r="A65" s="27" t="s">
        <v>67</v>
      </c>
      <c r="B65" s="23">
        <v>1238962186</v>
      </c>
      <c r="C65" s="23">
        <v>1678037814</v>
      </c>
      <c r="D65" s="23">
        <v>16953537</v>
      </c>
      <c r="E65" s="23">
        <v>1694991351</v>
      </c>
      <c r="F65" s="23">
        <v>887607151</v>
      </c>
      <c r="G65" s="24" t="s">
        <v>85</v>
      </c>
      <c r="H65" s="23">
        <v>0</v>
      </c>
      <c r="I65" s="23">
        <v>1280676935.040803</v>
      </c>
      <c r="J65" s="23">
        <v>2205558084</v>
      </c>
      <c r="K65" s="23">
        <v>18371354</v>
      </c>
      <c r="L65" s="23">
        <v>178046338</v>
      </c>
      <c r="M65" s="23">
        <v>103368927.00000001</v>
      </c>
      <c r="N65" s="23">
        <v>1904272626.0000005</v>
      </c>
      <c r="O65" s="23">
        <v>5139511621</v>
      </c>
    </row>
    <row r="66" spans="1:15">
      <c r="A66" s="20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</row>
    <row r="67" spans="1:15" s="8" customFormat="1" ht="26.25" customHeight="1">
      <c r="A67" s="30" t="s">
        <v>86</v>
      </c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</row>
    <row r="68" spans="1:15" s="8" customFormat="1">
      <c r="A68" s="30" t="s">
        <v>81</v>
      </c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</row>
    <row r="69" spans="1:15" s="8" customFormat="1">
      <c r="A69" s="30" t="s">
        <v>82</v>
      </c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</row>
    <row r="70" spans="1:15" s="8" customFormat="1">
      <c r="A70" s="30" t="s">
        <v>83</v>
      </c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</row>
    <row r="71" spans="1:15" s="8" customFormat="1" ht="24" customHeight="1">
      <c r="A71" s="30" t="s">
        <v>84</v>
      </c>
      <c r="B71" s="30"/>
      <c r="C71" s="30"/>
      <c r="D71" s="30"/>
      <c r="E71" s="30"/>
      <c r="F71" s="30"/>
      <c r="G71" s="30"/>
      <c r="H71" s="30"/>
      <c r="I71" s="30"/>
      <c r="J71" s="30"/>
      <c r="K71" s="30"/>
      <c r="L71" s="30"/>
      <c r="M71" s="30"/>
      <c r="N71" s="30"/>
      <c r="O71" s="30"/>
    </row>
  </sheetData>
  <sortState ref="A3:O54">
    <sortCondition ref="A2"/>
  </sortState>
  <mergeCells count="6">
    <mergeCell ref="A1:O1"/>
    <mergeCell ref="A67:O67"/>
    <mergeCell ref="A68:O68"/>
    <mergeCell ref="A69:O69"/>
    <mergeCell ref="A70:O70"/>
    <mergeCell ref="A71:O71"/>
  </mergeCells>
  <printOptions gridLines="1"/>
  <pageMargins left="0.7" right="0.7" top="0.75" bottom="0.75" header="0.3" footer="0.3"/>
  <pageSetup scale="87" orientation="landscape" r:id="rId1"/>
  <headerFooter>
    <oddHeader>&amp;R&amp;"Calibri,Regular"&amp;9&amp;D</oddHeader>
    <oddFooter>&amp;L&amp;"-,Regular"&amp;9&amp;F&amp;R&amp;"Calibri,Regular"&amp;9&amp;P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O78"/>
  <sheetViews>
    <sheetView topLeftCell="A49" zoomScaleNormal="100" workbookViewId="0">
      <selection activeCell="G87" sqref="G87"/>
    </sheetView>
  </sheetViews>
  <sheetFormatPr defaultRowHeight="12"/>
  <cols>
    <col min="1" max="1" width="19.28515625" style="2" bestFit="1" customWidth="1"/>
    <col min="2" max="2" width="10.7109375" style="2" customWidth="1"/>
    <col min="3" max="4" width="10.7109375" style="2" hidden="1" customWidth="1"/>
    <col min="5" max="6" width="10.7109375" style="2" customWidth="1"/>
    <col min="7" max="7" width="10.7109375" style="3" customWidth="1"/>
    <col min="8" max="8" width="10.7109375" style="2" hidden="1" customWidth="1"/>
    <col min="9" max="9" width="10.7109375" style="2" customWidth="1"/>
    <col min="10" max="10" width="11.42578125" style="2" customWidth="1"/>
    <col min="11" max="13" width="10.7109375" style="2" customWidth="1"/>
    <col min="14" max="14" width="11.42578125" style="2" customWidth="1"/>
    <col min="15" max="15" width="10.7109375" style="2" customWidth="1"/>
    <col min="16" max="16" width="10.85546875" style="1" bestFit="1" customWidth="1"/>
    <col min="17" max="19" width="12.28515625" style="1" bestFit="1" customWidth="1"/>
    <col min="20" max="16384" width="9.140625" style="1"/>
  </cols>
  <sheetData>
    <row r="1" spans="1:15">
      <c r="A1" s="34" t="s">
        <v>75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</row>
    <row r="2" spans="1:15" s="15" customFormat="1" ht="60">
      <c r="A2" s="13" t="s">
        <v>0</v>
      </c>
      <c r="B2" s="13" t="s">
        <v>1</v>
      </c>
      <c r="C2" s="13" t="s">
        <v>2</v>
      </c>
      <c r="D2" s="13" t="s">
        <v>73</v>
      </c>
      <c r="E2" s="13" t="s">
        <v>76</v>
      </c>
      <c r="F2" s="13" t="s">
        <v>3</v>
      </c>
      <c r="G2" s="14" t="s">
        <v>74</v>
      </c>
      <c r="H2" s="13" t="s">
        <v>68</v>
      </c>
      <c r="I2" s="13" t="s">
        <v>4</v>
      </c>
      <c r="J2" s="13" t="s">
        <v>5</v>
      </c>
      <c r="K2" s="13" t="s">
        <v>6</v>
      </c>
      <c r="L2" s="13" t="s">
        <v>7</v>
      </c>
      <c r="M2" s="13" t="s">
        <v>8</v>
      </c>
      <c r="N2" s="13" t="s">
        <v>9</v>
      </c>
      <c r="O2" s="13" t="s">
        <v>77</v>
      </c>
    </row>
    <row r="3" spans="1:15">
      <c r="A3" s="4" t="s">
        <v>10</v>
      </c>
      <c r="B3" s="5">
        <v>16441707</v>
      </c>
      <c r="C3" s="5">
        <v>25383307</v>
      </c>
      <c r="D3" s="5">
        <v>283897</v>
      </c>
      <c r="E3" s="5">
        <v>25667204</v>
      </c>
      <c r="F3" s="5">
        <v>6896417</v>
      </c>
      <c r="G3" s="6">
        <v>0.68530000000000002</v>
      </c>
      <c r="H3" s="5">
        <v>37453967.605428278</v>
      </c>
      <c r="I3" s="5">
        <v>11786763.605428278</v>
      </c>
      <c r="J3" s="5">
        <v>41347951</v>
      </c>
      <c r="K3" s="5">
        <v>330424.12731307081</v>
      </c>
      <c r="L3" s="5">
        <v>3448788.6437944924</v>
      </c>
      <c r="M3" s="5">
        <v>2002274.1583082818</v>
      </c>
      <c r="N3" s="5">
        <v>35566464.070584156</v>
      </c>
      <c r="O3" s="5">
        <v>83456862</v>
      </c>
    </row>
    <row r="4" spans="1:15">
      <c r="A4" s="4" t="s">
        <v>11</v>
      </c>
      <c r="B4" s="5">
        <v>3544811</v>
      </c>
      <c r="C4" s="5">
        <v>4335291</v>
      </c>
      <c r="D4" s="5">
        <v>46499</v>
      </c>
      <c r="E4" s="5">
        <v>4381790</v>
      </c>
      <c r="F4" s="5">
        <v>3544811</v>
      </c>
      <c r="G4" s="6">
        <v>0.5</v>
      </c>
      <c r="H4" s="5">
        <v>8763580</v>
      </c>
      <c r="I4" s="5">
        <v>4381790</v>
      </c>
      <c r="J4" s="5">
        <v>4237327</v>
      </c>
      <c r="K4" s="5">
        <v>33861.776514998586</v>
      </c>
      <c r="L4" s="5">
        <v>353430.94117635436</v>
      </c>
      <c r="M4" s="5">
        <v>205192.522173637</v>
      </c>
      <c r="N4" s="5">
        <v>3644841.7601350099</v>
      </c>
      <c r="O4" s="5">
        <v>12163928</v>
      </c>
    </row>
    <row r="5" spans="1:15">
      <c r="A5" s="4" t="s">
        <v>12</v>
      </c>
      <c r="B5" s="5">
        <v>19827025</v>
      </c>
      <c r="C5" s="5">
        <v>37201307</v>
      </c>
      <c r="D5" s="5">
        <v>448402</v>
      </c>
      <c r="E5" s="5">
        <v>37649709</v>
      </c>
      <c r="F5" s="5">
        <v>10032936</v>
      </c>
      <c r="G5" s="6">
        <v>0.65680000000000005</v>
      </c>
      <c r="H5" s="5">
        <v>57322943.057247259</v>
      </c>
      <c r="I5" s="5">
        <v>19673234.057247259</v>
      </c>
      <c r="J5" s="5">
        <v>54842877</v>
      </c>
      <c r="K5" s="5">
        <v>438266.20990392205</v>
      </c>
      <c r="L5" s="5">
        <v>4574386.0775741497</v>
      </c>
      <c r="M5" s="5">
        <v>2655765.8294695094</v>
      </c>
      <c r="N5" s="5">
        <v>47174458.883052416</v>
      </c>
      <c r="O5" s="5">
        <v>112319611</v>
      </c>
    </row>
    <row r="6" spans="1:15">
      <c r="A6" s="4" t="s">
        <v>13</v>
      </c>
      <c r="B6" s="5">
        <v>5300283</v>
      </c>
      <c r="C6" s="5">
        <v>16246294</v>
      </c>
      <c r="D6" s="5">
        <v>180624</v>
      </c>
      <c r="E6" s="5">
        <v>16426918</v>
      </c>
      <c r="F6" s="5">
        <v>1886543</v>
      </c>
      <c r="G6" s="6">
        <v>0.70169999999999999</v>
      </c>
      <c r="H6" s="5">
        <v>23410172.438363973</v>
      </c>
      <c r="I6" s="5">
        <v>6983254.4383639731</v>
      </c>
      <c r="J6" s="5">
        <v>27113229</v>
      </c>
      <c r="K6" s="5">
        <v>216670.10853728745</v>
      </c>
      <c r="L6" s="5">
        <v>2261485.6119907731</v>
      </c>
      <c r="M6" s="5">
        <v>1312957.8724468038</v>
      </c>
      <c r="N6" s="5">
        <v>23322115.407025136</v>
      </c>
      <c r="O6" s="5">
        <v>48840430</v>
      </c>
    </row>
    <row r="7" spans="1:15">
      <c r="A7" s="4" t="s">
        <v>14</v>
      </c>
      <c r="B7" s="5">
        <v>85593217</v>
      </c>
      <c r="C7" s="5">
        <v>208356893</v>
      </c>
      <c r="D7" s="5">
        <v>2381362</v>
      </c>
      <c r="E7" s="5">
        <v>210738255</v>
      </c>
      <c r="F7" s="5">
        <v>85593217</v>
      </c>
      <c r="G7" s="6">
        <v>0.5</v>
      </c>
      <c r="H7" s="5">
        <v>421476510</v>
      </c>
      <c r="I7" s="5">
        <v>210738255</v>
      </c>
      <c r="J7" s="5">
        <v>240744848</v>
      </c>
      <c r="K7" s="5">
        <v>1923865.7389701821</v>
      </c>
      <c r="L7" s="5">
        <v>20080271.88177792</v>
      </c>
      <c r="M7" s="5">
        <v>11658067.116705621</v>
      </c>
      <c r="N7" s="5">
        <v>207082643.26254627</v>
      </c>
      <c r="O7" s="5">
        <v>537076320</v>
      </c>
    </row>
    <row r="8" spans="1:15">
      <c r="A8" s="4" t="s">
        <v>15</v>
      </c>
      <c r="B8" s="5">
        <v>10173800</v>
      </c>
      <c r="C8" s="5">
        <v>28433488</v>
      </c>
      <c r="D8" s="5">
        <v>316759</v>
      </c>
      <c r="E8" s="5">
        <v>28750247</v>
      </c>
      <c r="F8" s="5">
        <v>8985901</v>
      </c>
      <c r="G8" s="6">
        <v>0.5</v>
      </c>
      <c r="H8" s="5">
        <v>57500494</v>
      </c>
      <c r="I8" s="5">
        <v>28750247</v>
      </c>
      <c r="J8" s="5">
        <v>27728675</v>
      </c>
      <c r="K8" s="5">
        <v>221588.32582593424</v>
      </c>
      <c r="L8" s="5">
        <v>2312819.3086875877</v>
      </c>
      <c r="M8" s="5">
        <v>1342760.8395063858</v>
      </c>
      <c r="N8" s="5">
        <v>23851506.525980093</v>
      </c>
      <c r="O8" s="5">
        <v>66652722</v>
      </c>
    </row>
    <row r="9" spans="1:15">
      <c r="A9" s="4" t="s">
        <v>16</v>
      </c>
      <c r="B9" s="5">
        <v>18738357</v>
      </c>
      <c r="C9" s="5">
        <v>17627409</v>
      </c>
      <c r="D9" s="5">
        <v>198514</v>
      </c>
      <c r="E9" s="5">
        <v>17825923</v>
      </c>
      <c r="F9" s="5">
        <v>18738358</v>
      </c>
      <c r="G9" s="6">
        <v>0.5</v>
      </c>
      <c r="H9" s="5">
        <v>35651846</v>
      </c>
      <c r="I9" s="5">
        <v>17825923</v>
      </c>
      <c r="J9" s="5">
        <v>14237311</v>
      </c>
      <c r="K9" s="5">
        <v>113774.70826691711</v>
      </c>
      <c r="L9" s="5">
        <v>1187518.9775418474</v>
      </c>
      <c r="M9" s="5">
        <v>689441.65816338139</v>
      </c>
      <c r="N9" s="5">
        <v>12246575.656027853</v>
      </c>
      <c r="O9" s="5">
        <v>50801591</v>
      </c>
    </row>
    <row r="10" spans="1:15">
      <c r="A10" s="4" t="s">
        <v>17</v>
      </c>
      <c r="B10" s="5">
        <v>5179330</v>
      </c>
      <c r="C10" s="5">
        <v>4635097</v>
      </c>
      <c r="D10" s="5">
        <v>52262</v>
      </c>
      <c r="E10" s="5">
        <v>4687359</v>
      </c>
      <c r="F10" s="5">
        <v>5179325</v>
      </c>
      <c r="G10" s="6">
        <v>0.55669999999999997</v>
      </c>
      <c r="H10" s="5">
        <v>8419901.2035207469</v>
      </c>
      <c r="I10" s="5">
        <v>3732542.2035207469</v>
      </c>
      <c r="J10" s="5">
        <v>5473287</v>
      </c>
      <c r="K10" s="5">
        <v>43738.711030903934</v>
      </c>
      <c r="L10" s="5">
        <v>456521.05106315971</v>
      </c>
      <c r="M10" s="5">
        <v>265043.87414758862</v>
      </c>
      <c r="N10" s="5">
        <v>4707983.3637583479</v>
      </c>
      <c r="O10" s="5">
        <v>15339976</v>
      </c>
    </row>
    <row r="11" spans="1:15">
      <c r="A11" s="4" t="s">
        <v>18</v>
      </c>
      <c r="B11" s="5">
        <v>4566974</v>
      </c>
      <c r="C11" s="5">
        <v>2490338</v>
      </c>
      <c r="D11" s="5">
        <v>29324</v>
      </c>
      <c r="E11" s="5">
        <v>2519662</v>
      </c>
      <c r="F11" s="5">
        <v>4566972</v>
      </c>
      <c r="G11" s="6">
        <v>0.7</v>
      </c>
      <c r="H11" s="5">
        <v>3599517.1428571432</v>
      </c>
      <c r="I11" s="5">
        <v>1079855.1428571432</v>
      </c>
      <c r="J11" s="5">
        <v>3008372</v>
      </c>
      <c r="K11" s="5">
        <v>24040.821097352018</v>
      </c>
      <c r="L11" s="5">
        <v>250925.1108938705</v>
      </c>
      <c r="M11" s="5">
        <v>145680.38726219354</v>
      </c>
      <c r="N11" s="5">
        <v>2587725.6807465837</v>
      </c>
      <c r="O11" s="5">
        <v>10095008</v>
      </c>
    </row>
    <row r="12" spans="1:15">
      <c r="A12" s="4" t="s">
        <v>69</v>
      </c>
      <c r="B12" s="5">
        <v>43026524</v>
      </c>
      <c r="C12" s="5">
        <v>89520909</v>
      </c>
      <c r="D12" s="5">
        <v>1024694</v>
      </c>
      <c r="E12" s="5">
        <v>90545603</v>
      </c>
      <c r="F12" s="5">
        <v>33415872</v>
      </c>
      <c r="G12" s="6">
        <v>0.58079999999999998</v>
      </c>
      <c r="H12" s="5">
        <v>155898076.79063362</v>
      </c>
      <c r="I12" s="5">
        <v>65352473.790633619</v>
      </c>
      <c r="J12" s="5">
        <v>120188102</v>
      </c>
      <c r="K12" s="5">
        <v>960459.89598769567</v>
      </c>
      <c r="L12" s="5">
        <v>10024761.8387865</v>
      </c>
      <c r="M12" s="5">
        <v>5820107.7671471536</v>
      </c>
      <c r="N12" s="5">
        <v>103382772.49807866</v>
      </c>
      <c r="O12" s="5">
        <v>253760229</v>
      </c>
    </row>
    <row r="13" spans="1:15">
      <c r="A13" s="4" t="s">
        <v>19</v>
      </c>
      <c r="B13" s="5">
        <v>36548223</v>
      </c>
      <c r="C13" s="5">
        <v>56991209</v>
      </c>
      <c r="D13" s="5">
        <v>663120</v>
      </c>
      <c r="E13" s="5">
        <v>57654329</v>
      </c>
      <c r="F13" s="5">
        <v>22182651</v>
      </c>
      <c r="G13" s="6">
        <v>0.65559999999999996</v>
      </c>
      <c r="H13" s="5">
        <v>87941319.402074441</v>
      </c>
      <c r="I13" s="5">
        <v>30286990.402074441</v>
      </c>
      <c r="J13" s="5">
        <v>90117351</v>
      </c>
      <c r="K13" s="5">
        <v>720155.32426118746</v>
      </c>
      <c r="L13" s="5">
        <v>7516592.4603529265</v>
      </c>
      <c r="M13" s="5">
        <v>4363931.9182345215</v>
      </c>
      <c r="N13" s="5">
        <v>77516671.297151357</v>
      </c>
      <c r="O13" s="5">
        <v>184319903</v>
      </c>
    </row>
    <row r="14" spans="1:15">
      <c r="A14" s="4" t="s">
        <v>20</v>
      </c>
      <c r="B14" s="5">
        <v>4971633</v>
      </c>
      <c r="C14" s="5">
        <v>7017228</v>
      </c>
      <c r="D14" s="5">
        <v>74353</v>
      </c>
      <c r="E14" s="5">
        <v>7091581</v>
      </c>
      <c r="F14" s="5">
        <v>4971630</v>
      </c>
      <c r="G14" s="6">
        <v>0.51859999999999995</v>
      </c>
      <c r="H14" s="5">
        <v>13674471.654454302</v>
      </c>
      <c r="I14" s="5">
        <v>6582890.654454302</v>
      </c>
      <c r="J14" s="5">
        <v>7415477</v>
      </c>
      <c r="K14" s="5">
        <v>59259.345555845037</v>
      </c>
      <c r="L14" s="5">
        <v>618517.05459163501</v>
      </c>
      <c r="M14" s="5">
        <v>359094.40757123427</v>
      </c>
      <c r="N14" s="5">
        <v>6378606.1922812853</v>
      </c>
      <c r="O14" s="5">
        <v>19478691</v>
      </c>
    </row>
    <row r="15" spans="1:15">
      <c r="A15" s="4" t="s">
        <v>21</v>
      </c>
      <c r="B15" s="5">
        <v>2867578</v>
      </c>
      <c r="C15" s="5">
        <v>9886115</v>
      </c>
      <c r="D15" s="5">
        <v>0</v>
      </c>
      <c r="E15" s="5">
        <v>9886115</v>
      </c>
      <c r="F15" s="5">
        <v>1175819</v>
      </c>
      <c r="G15" s="6">
        <v>0.71</v>
      </c>
      <c r="H15" s="5">
        <v>13924105.633802818</v>
      </c>
      <c r="I15" s="5">
        <v>4037990.6338028181</v>
      </c>
      <c r="J15" s="5">
        <v>13619254</v>
      </c>
      <c r="K15" s="5">
        <v>108835.62567840541</v>
      </c>
      <c r="L15" s="5">
        <v>1135967.5001102888</v>
      </c>
      <c r="M15" s="5">
        <v>659512.25345209253</v>
      </c>
      <c r="N15" s="5">
        <v>11714938.620759213</v>
      </c>
      <c r="O15" s="5">
        <v>26372947</v>
      </c>
    </row>
    <row r="16" spans="1:15">
      <c r="A16" s="4" t="s">
        <v>22</v>
      </c>
      <c r="B16" s="5">
        <v>56873824</v>
      </c>
      <c r="C16" s="5">
        <v>69670566</v>
      </c>
      <c r="D16" s="5">
        <v>800640</v>
      </c>
      <c r="E16" s="5">
        <v>70471206</v>
      </c>
      <c r="F16" s="5">
        <v>56873825</v>
      </c>
      <c r="G16" s="6">
        <v>0.5</v>
      </c>
      <c r="H16" s="5">
        <v>140942412</v>
      </c>
      <c r="I16" s="5">
        <v>70471206</v>
      </c>
      <c r="J16" s="5">
        <v>77164494</v>
      </c>
      <c r="K16" s="5">
        <v>616645.080901462</v>
      </c>
      <c r="L16" s="5">
        <v>6436208.4256931674</v>
      </c>
      <c r="M16" s="5">
        <v>3736689.9335624748</v>
      </c>
      <c r="N16" s="5">
        <v>66374950.559842899</v>
      </c>
      <c r="O16" s="5">
        <v>204509524</v>
      </c>
    </row>
    <row r="17" spans="1:15">
      <c r="A17" s="4" t="s">
        <v>23</v>
      </c>
      <c r="B17" s="5">
        <v>26181999</v>
      </c>
      <c r="C17" s="5">
        <v>36176994</v>
      </c>
      <c r="D17" s="5">
        <v>400651</v>
      </c>
      <c r="E17" s="5">
        <v>36577645</v>
      </c>
      <c r="F17" s="5">
        <v>15356947</v>
      </c>
      <c r="G17" s="6">
        <v>0.67159999999999997</v>
      </c>
      <c r="H17" s="5">
        <v>54463438.058368079</v>
      </c>
      <c r="I17" s="5">
        <v>17885793.058368079</v>
      </c>
      <c r="J17" s="5">
        <v>51376531</v>
      </c>
      <c r="K17" s="5">
        <v>410565.57845025806</v>
      </c>
      <c r="L17" s="5">
        <v>4285261.8421250349</v>
      </c>
      <c r="M17" s="5">
        <v>2487908.0553429201</v>
      </c>
      <c r="N17" s="5">
        <v>44192795.524081789</v>
      </c>
      <c r="O17" s="5">
        <v>114136175</v>
      </c>
    </row>
    <row r="18" spans="1:15">
      <c r="A18" s="4" t="s">
        <v>24</v>
      </c>
      <c r="B18" s="5">
        <v>8507792</v>
      </c>
      <c r="C18" s="5">
        <v>16481011</v>
      </c>
      <c r="D18" s="5">
        <v>179379</v>
      </c>
      <c r="E18" s="5">
        <v>16660390</v>
      </c>
      <c r="F18" s="5">
        <v>5078586</v>
      </c>
      <c r="G18" s="6">
        <v>0.59589999999999999</v>
      </c>
      <c r="H18" s="5">
        <v>27958365.497566707</v>
      </c>
      <c r="I18" s="5">
        <v>11297975.497566707</v>
      </c>
      <c r="J18" s="5">
        <v>19588647</v>
      </c>
      <c r="K18" s="5">
        <v>156538.87154453681</v>
      </c>
      <c r="L18" s="5">
        <v>1633868.2253178412</v>
      </c>
      <c r="M18" s="5">
        <v>948580.05622389982</v>
      </c>
      <c r="N18" s="5">
        <v>16849659.846913725</v>
      </c>
      <c r="O18" s="5">
        <v>44756829</v>
      </c>
    </row>
    <row r="19" spans="1:15">
      <c r="A19" s="4" t="s">
        <v>25</v>
      </c>
      <c r="B19" s="5">
        <v>9811721</v>
      </c>
      <c r="C19" s="5">
        <v>16648869</v>
      </c>
      <c r="D19" s="5">
        <v>0</v>
      </c>
      <c r="E19" s="5">
        <v>16648869</v>
      </c>
      <c r="F19" s="5">
        <v>6673024</v>
      </c>
      <c r="G19" s="6">
        <v>0.56510000000000005</v>
      </c>
      <c r="H19" s="5">
        <v>29461810.29906211</v>
      </c>
      <c r="I19" s="5">
        <v>12812941.29906211</v>
      </c>
      <c r="J19" s="5">
        <v>20421791</v>
      </c>
      <c r="K19" s="5">
        <v>163196.78015834265</v>
      </c>
      <c r="L19" s="5">
        <v>1703359.8808014591</v>
      </c>
      <c r="M19" s="5">
        <v>988925.0469913889</v>
      </c>
      <c r="N19" s="5">
        <v>17566309.292048812</v>
      </c>
      <c r="O19" s="5">
        <v>46882381</v>
      </c>
    </row>
    <row r="20" spans="1:15">
      <c r="A20" s="4" t="s">
        <v>26</v>
      </c>
      <c r="B20" s="5">
        <v>16701653</v>
      </c>
      <c r="C20" s="5">
        <v>23272057</v>
      </c>
      <c r="D20" s="5">
        <v>0</v>
      </c>
      <c r="E20" s="5">
        <v>23272057</v>
      </c>
      <c r="F20" s="5">
        <v>7274537</v>
      </c>
      <c r="G20" s="6">
        <v>0.70550000000000002</v>
      </c>
      <c r="H20" s="5">
        <v>32986615.166548546</v>
      </c>
      <c r="I20" s="5">
        <v>9714558.1665485464</v>
      </c>
      <c r="J20" s="5">
        <v>38174547</v>
      </c>
      <c r="K20" s="5">
        <v>305064.4850103166</v>
      </c>
      <c r="L20" s="5">
        <v>3184098.389194645</v>
      </c>
      <c r="M20" s="5">
        <v>1848602.0979183454</v>
      </c>
      <c r="N20" s="5">
        <v>32836782.02787669</v>
      </c>
      <c r="O20" s="5">
        <v>78148257</v>
      </c>
    </row>
    <row r="21" spans="1:15">
      <c r="A21" s="4" t="s">
        <v>27</v>
      </c>
      <c r="B21" s="5">
        <v>13864552</v>
      </c>
      <c r="C21" s="5">
        <v>25649635</v>
      </c>
      <c r="D21" s="5">
        <v>284294</v>
      </c>
      <c r="E21" s="5">
        <v>25933929</v>
      </c>
      <c r="F21" s="5">
        <v>5219488</v>
      </c>
      <c r="G21" s="6">
        <v>0.61240000000000006</v>
      </c>
      <c r="H21" s="5">
        <v>42348022.534291312</v>
      </c>
      <c r="I21" s="5">
        <v>16414093.534291312</v>
      </c>
      <c r="J21" s="5">
        <v>39920382</v>
      </c>
      <c r="K21" s="5">
        <v>319015.98665323033</v>
      </c>
      <c r="L21" s="5">
        <v>3329716.6308806469</v>
      </c>
      <c r="M21" s="5">
        <v>1933144.142218682</v>
      </c>
      <c r="N21" s="5">
        <v>34338505.240247443</v>
      </c>
      <c r="O21" s="5">
        <v>79718863</v>
      </c>
    </row>
    <row r="22" spans="1:15">
      <c r="A22" s="4" t="s">
        <v>28</v>
      </c>
      <c r="B22" s="5">
        <v>3018598</v>
      </c>
      <c r="C22" s="5">
        <v>5922420</v>
      </c>
      <c r="D22" s="5">
        <v>0</v>
      </c>
      <c r="E22" s="5">
        <v>5922420</v>
      </c>
      <c r="F22" s="5">
        <v>1749818</v>
      </c>
      <c r="G22" s="6">
        <v>0.62570000000000003</v>
      </c>
      <c r="H22" s="5">
        <v>9465270.8965958115</v>
      </c>
      <c r="I22" s="5">
        <v>3542850.8965958115</v>
      </c>
      <c r="J22" s="5">
        <v>7216862</v>
      </c>
      <c r="K22" s="5">
        <v>57672.152322345137</v>
      </c>
      <c r="L22" s="5">
        <v>601950.78855133615</v>
      </c>
      <c r="M22" s="5">
        <v>349476.4779680866</v>
      </c>
      <c r="N22" s="5">
        <v>6207762.5811582319</v>
      </c>
      <c r="O22" s="5">
        <v>16157880</v>
      </c>
    </row>
    <row r="23" spans="1:15">
      <c r="A23" s="4" t="s">
        <v>70</v>
      </c>
      <c r="B23" s="5">
        <v>23301407</v>
      </c>
      <c r="C23" s="5">
        <v>30329810</v>
      </c>
      <c r="D23" s="5">
        <v>338510</v>
      </c>
      <c r="E23" s="5">
        <v>30668320</v>
      </c>
      <c r="F23" s="5">
        <v>23301407</v>
      </c>
      <c r="G23" s="6">
        <v>0.5</v>
      </c>
      <c r="H23" s="5">
        <v>61336640</v>
      </c>
      <c r="I23" s="5">
        <v>30668320</v>
      </c>
      <c r="J23" s="5">
        <v>26283303</v>
      </c>
      <c r="K23" s="5">
        <v>210037.91594606504</v>
      </c>
      <c r="L23" s="5">
        <v>2192262.3664667136</v>
      </c>
      <c r="M23" s="5">
        <v>1272768.7133006069</v>
      </c>
      <c r="N23" s="5">
        <v>22608234.004286613</v>
      </c>
      <c r="O23" s="5">
        <v>80253030</v>
      </c>
    </row>
    <row r="24" spans="1:15">
      <c r="A24" s="4" t="s">
        <v>71</v>
      </c>
      <c r="B24" s="5">
        <v>44973373</v>
      </c>
      <c r="C24" s="5">
        <v>31198057</v>
      </c>
      <c r="D24" s="5">
        <v>355011</v>
      </c>
      <c r="E24" s="5">
        <v>31553068</v>
      </c>
      <c r="F24" s="5">
        <v>44973368</v>
      </c>
      <c r="G24" s="6">
        <v>0.5</v>
      </c>
      <c r="H24" s="5">
        <v>63106136</v>
      </c>
      <c r="I24" s="5">
        <v>31553068</v>
      </c>
      <c r="J24" s="5">
        <v>26106459</v>
      </c>
      <c r="K24" s="5">
        <v>208624.70143464819</v>
      </c>
      <c r="L24" s="5">
        <v>2177511.9963958194</v>
      </c>
      <c r="M24" s="5">
        <v>1264205.0441782393</v>
      </c>
      <c r="N24" s="5">
        <v>22456117.257991292</v>
      </c>
      <c r="O24" s="5">
        <v>102632900</v>
      </c>
    </row>
    <row r="25" spans="1:15">
      <c r="A25" s="4" t="s">
        <v>29</v>
      </c>
      <c r="B25" s="5">
        <v>32081922</v>
      </c>
      <c r="C25" s="5">
        <v>50778152</v>
      </c>
      <c r="D25" s="5">
        <v>0</v>
      </c>
      <c r="E25" s="5">
        <v>50778152</v>
      </c>
      <c r="F25" s="5">
        <v>24411364</v>
      </c>
      <c r="G25" s="6">
        <v>0.66390000000000005</v>
      </c>
      <c r="H25" s="5">
        <v>76484639.252899528</v>
      </c>
      <c r="I25" s="5">
        <v>25706487.252899528</v>
      </c>
      <c r="J25" s="5">
        <v>68528416</v>
      </c>
      <c r="K25" s="5">
        <v>547631.53929797094</v>
      </c>
      <c r="L25" s="5">
        <v>5715882.3390795058</v>
      </c>
      <c r="M25" s="5">
        <v>3318487.9334552707</v>
      </c>
      <c r="N25" s="5">
        <v>58946414.188167252</v>
      </c>
      <c r="O25" s="5">
        <v>151388490</v>
      </c>
    </row>
    <row r="26" spans="1:15">
      <c r="A26" s="4" t="s">
        <v>30</v>
      </c>
      <c r="B26" s="5">
        <v>23367543</v>
      </c>
      <c r="C26" s="5">
        <v>29100558</v>
      </c>
      <c r="D26" s="5">
        <v>318298</v>
      </c>
      <c r="E26" s="5">
        <v>29418856</v>
      </c>
      <c r="F26" s="5">
        <v>19690299</v>
      </c>
      <c r="G26" s="6">
        <v>0.5</v>
      </c>
      <c r="H26" s="5">
        <v>58837712</v>
      </c>
      <c r="I26" s="5">
        <v>29418856</v>
      </c>
      <c r="J26" s="5">
        <v>29448752</v>
      </c>
      <c r="K26" s="5">
        <v>235333.98740989724</v>
      </c>
      <c r="L26" s="5">
        <v>2456289.1029720032</v>
      </c>
      <c r="M26" s="5">
        <v>1426055.5528865103</v>
      </c>
      <c r="N26" s="5">
        <v>25331073.356731586</v>
      </c>
      <c r="O26" s="5">
        <v>82235151</v>
      </c>
    </row>
    <row r="27" spans="1:15">
      <c r="A27" s="4" t="s">
        <v>31</v>
      </c>
      <c r="B27" s="5">
        <v>6293116</v>
      </c>
      <c r="C27" s="5">
        <v>17109262</v>
      </c>
      <c r="D27" s="5">
        <v>194415</v>
      </c>
      <c r="E27" s="5">
        <v>17303677</v>
      </c>
      <c r="F27" s="5">
        <v>1715430</v>
      </c>
      <c r="G27" s="6">
        <v>0.73429999999999995</v>
      </c>
      <c r="H27" s="5">
        <v>23564860.411276046</v>
      </c>
      <c r="I27" s="5">
        <v>6261183.4112760462</v>
      </c>
      <c r="J27" s="5">
        <v>32103105</v>
      </c>
      <c r="K27" s="5">
        <v>256545.73436214239</v>
      </c>
      <c r="L27" s="5">
        <v>2677685.8653659085</v>
      </c>
      <c r="M27" s="5">
        <v>1554592.5732319213</v>
      </c>
      <c r="N27" s="5">
        <v>27614280.827040028</v>
      </c>
      <c r="O27" s="5">
        <v>55699898</v>
      </c>
    </row>
    <row r="28" spans="1:15">
      <c r="A28" s="4" t="s">
        <v>32</v>
      </c>
      <c r="B28" s="5">
        <v>24668568</v>
      </c>
      <c r="C28" s="5">
        <v>31980478</v>
      </c>
      <c r="D28" s="5">
        <v>359118</v>
      </c>
      <c r="E28" s="5">
        <v>32339596</v>
      </c>
      <c r="F28" s="5">
        <v>16548755</v>
      </c>
      <c r="G28" s="6">
        <v>0.61370000000000002</v>
      </c>
      <c r="H28" s="5">
        <v>52696099.071207426</v>
      </c>
      <c r="I28" s="5">
        <v>20356503.071207426</v>
      </c>
      <c r="J28" s="5">
        <v>41657261</v>
      </c>
      <c r="K28" s="5">
        <v>332895.91815995472</v>
      </c>
      <c r="L28" s="5">
        <v>3474587.8621260626</v>
      </c>
      <c r="M28" s="5">
        <v>2017252.4922989151</v>
      </c>
      <c r="N28" s="5">
        <v>35832524.72741507</v>
      </c>
      <c r="O28" s="5">
        <v>98665425</v>
      </c>
    </row>
    <row r="29" spans="1:15">
      <c r="A29" s="4" t="s">
        <v>33</v>
      </c>
      <c r="B29" s="5">
        <v>3190691</v>
      </c>
      <c r="C29" s="5">
        <v>5039157</v>
      </c>
      <c r="D29" s="5">
        <v>54709</v>
      </c>
      <c r="E29" s="5">
        <v>5093866</v>
      </c>
      <c r="F29" s="5">
        <v>1313990</v>
      </c>
      <c r="G29" s="6">
        <v>0.66</v>
      </c>
      <c r="H29" s="5">
        <v>7717978.7878787871</v>
      </c>
      <c r="I29" s="5">
        <v>2624112.7878787871</v>
      </c>
      <c r="J29" s="5">
        <v>6411596</v>
      </c>
      <c r="K29" s="5">
        <v>51237.025336127917</v>
      </c>
      <c r="L29" s="5">
        <v>534784.40741593682</v>
      </c>
      <c r="M29" s="5">
        <v>310481.47910189669</v>
      </c>
      <c r="N29" s="5">
        <v>5515093.0881460393</v>
      </c>
      <c r="O29" s="5">
        <v>14696153</v>
      </c>
    </row>
    <row r="30" spans="1:15">
      <c r="A30" s="4" t="s">
        <v>34</v>
      </c>
      <c r="B30" s="5">
        <v>10594637</v>
      </c>
      <c r="C30" s="5">
        <v>10643879</v>
      </c>
      <c r="D30" s="5">
        <v>115456</v>
      </c>
      <c r="E30" s="5">
        <v>10759335</v>
      </c>
      <c r="F30" s="5">
        <v>6498998</v>
      </c>
      <c r="G30" s="6">
        <v>0.55759999999999998</v>
      </c>
      <c r="H30" s="5">
        <v>19295794.476327118</v>
      </c>
      <c r="I30" s="5">
        <v>8536459.4763271175</v>
      </c>
      <c r="J30" s="5">
        <v>12636101</v>
      </c>
      <c r="K30" s="5">
        <v>100978.94924865373</v>
      </c>
      <c r="L30" s="5">
        <v>1053963.7533826097</v>
      </c>
      <c r="M30" s="5">
        <v>611903.07819783955</v>
      </c>
      <c r="N30" s="5">
        <v>10869255.219170898</v>
      </c>
      <c r="O30" s="5">
        <v>33990073</v>
      </c>
    </row>
    <row r="31" spans="1:15">
      <c r="A31" s="4" t="s">
        <v>35</v>
      </c>
      <c r="B31" s="5">
        <v>2580422</v>
      </c>
      <c r="C31" s="5">
        <v>15198587</v>
      </c>
      <c r="D31" s="5">
        <v>175679</v>
      </c>
      <c r="E31" s="5">
        <v>15374266</v>
      </c>
      <c r="F31" s="5">
        <v>2580421</v>
      </c>
      <c r="G31" s="6">
        <v>0.59740000000000004</v>
      </c>
      <c r="H31" s="5">
        <v>25735296.283896886</v>
      </c>
      <c r="I31" s="5">
        <v>10361030.283896886</v>
      </c>
      <c r="J31" s="5">
        <v>17259881</v>
      </c>
      <c r="K31" s="5">
        <v>137928.98992630737</v>
      </c>
      <c r="L31" s="5">
        <v>1439628.3285245337</v>
      </c>
      <c r="M31" s="5">
        <v>835809.58344891388</v>
      </c>
      <c r="N31" s="5">
        <v>14846514.098100245</v>
      </c>
      <c r="O31" s="5">
        <v>35214569</v>
      </c>
    </row>
    <row r="32" spans="1:15">
      <c r="A32" s="4" t="s">
        <v>36</v>
      </c>
      <c r="B32" s="5">
        <v>4581870</v>
      </c>
      <c r="C32" s="5">
        <v>6081079</v>
      </c>
      <c r="D32" s="5">
        <v>70192</v>
      </c>
      <c r="E32" s="5">
        <v>6151271</v>
      </c>
      <c r="F32" s="5">
        <v>4581866</v>
      </c>
      <c r="G32" s="6">
        <v>0.5</v>
      </c>
      <c r="H32" s="5">
        <v>12302542</v>
      </c>
      <c r="I32" s="5">
        <v>6151271</v>
      </c>
      <c r="J32" s="5">
        <v>5051421</v>
      </c>
      <c r="K32" s="5">
        <v>40367.450750242002</v>
      </c>
      <c r="L32" s="5">
        <v>421333.65640839178</v>
      </c>
      <c r="M32" s="5">
        <v>244615.01686107204</v>
      </c>
      <c r="N32" s="5">
        <v>4345104.8759802943</v>
      </c>
      <c r="O32" s="5">
        <v>15784562</v>
      </c>
    </row>
    <row r="33" spans="1:15">
      <c r="A33" s="4" t="s">
        <v>37</v>
      </c>
      <c r="B33" s="5">
        <v>26374178</v>
      </c>
      <c r="C33" s="5">
        <v>45650988</v>
      </c>
      <c r="D33" s="5">
        <v>510958</v>
      </c>
      <c r="E33" s="5">
        <v>46161946</v>
      </c>
      <c r="F33" s="5">
        <v>26374178</v>
      </c>
      <c r="G33" s="6">
        <v>0.5</v>
      </c>
      <c r="H33" s="5">
        <v>92323892</v>
      </c>
      <c r="I33" s="5">
        <v>46161946</v>
      </c>
      <c r="J33" s="5">
        <v>38535726</v>
      </c>
      <c r="K33" s="5">
        <v>307950.77690610627</v>
      </c>
      <c r="L33" s="5">
        <v>3214223.9456841806</v>
      </c>
      <c r="M33" s="5">
        <v>1866092.1877712533</v>
      </c>
      <c r="N33" s="5">
        <v>33147459.089638464</v>
      </c>
      <c r="O33" s="5">
        <v>111071850</v>
      </c>
    </row>
    <row r="34" spans="1:15">
      <c r="A34" s="4" t="s">
        <v>38</v>
      </c>
      <c r="B34" s="5">
        <v>8307587</v>
      </c>
      <c r="C34" s="5">
        <v>11933257</v>
      </c>
      <c r="D34" s="5">
        <v>130699</v>
      </c>
      <c r="E34" s="5">
        <v>12063956</v>
      </c>
      <c r="F34" s="5">
        <v>2895259</v>
      </c>
      <c r="G34" s="6">
        <v>0.69069999999999998</v>
      </c>
      <c r="H34" s="5">
        <v>17466274.793687563</v>
      </c>
      <c r="I34" s="5">
        <v>5402318.7936875634</v>
      </c>
      <c r="J34" s="5">
        <v>19403262</v>
      </c>
      <c r="K34" s="5">
        <v>155057.40328890464</v>
      </c>
      <c r="L34" s="5">
        <v>1618405.4595152538</v>
      </c>
      <c r="M34" s="5">
        <v>939602.78925272659</v>
      </c>
      <c r="N34" s="5">
        <v>16690196.347943114</v>
      </c>
      <c r="O34" s="5">
        <v>39774805</v>
      </c>
    </row>
    <row r="35" spans="1:15">
      <c r="A35" s="4" t="s">
        <v>72</v>
      </c>
      <c r="B35" s="5">
        <v>101983998</v>
      </c>
      <c r="C35" s="5">
        <v>95840909</v>
      </c>
      <c r="D35" s="5">
        <v>1097584</v>
      </c>
      <c r="E35" s="5">
        <v>96938493</v>
      </c>
      <c r="F35" s="5">
        <v>101983998</v>
      </c>
      <c r="G35" s="6">
        <v>0.5</v>
      </c>
      <c r="H35" s="5">
        <v>193876986</v>
      </c>
      <c r="I35" s="5">
        <v>96938493</v>
      </c>
      <c r="J35" s="5">
        <v>98338298</v>
      </c>
      <c r="K35" s="5">
        <v>785851.42702966568</v>
      </c>
      <c r="L35" s="5">
        <v>8202292.9115031259</v>
      </c>
      <c r="M35" s="5">
        <v>4762031.203370126</v>
      </c>
      <c r="N35" s="5">
        <v>84588122.458097085</v>
      </c>
      <c r="O35" s="5">
        <v>297260789</v>
      </c>
    </row>
    <row r="36" spans="1:15">
      <c r="A36" s="4" t="s">
        <v>39</v>
      </c>
      <c r="B36" s="5">
        <v>69639228</v>
      </c>
      <c r="C36" s="5">
        <v>52417376</v>
      </c>
      <c r="D36" s="5">
        <v>584278</v>
      </c>
      <c r="E36" s="5">
        <v>53001654</v>
      </c>
      <c r="F36" s="5">
        <v>37927282</v>
      </c>
      <c r="G36" s="6">
        <v>0.65510000000000002</v>
      </c>
      <c r="H36" s="5">
        <v>80906203.633033127</v>
      </c>
      <c r="I36" s="5">
        <v>27904549.633033127</v>
      </c>
      <c r="J36" s="5">
        <v>73857704</v>
      </c>
      <c r="K36" s="5">
        <v>590219.51026175637</v>
      </c>
      <c r="L36" s="5">
        <v>6160392.5866105203</v>
      </c>
      <c r="M36" s="5">
        <v>3576558.6573124807</v>
      </c>
      <c r="N36" s="5">
        <v>63530533.24581524</v>
      </c>
      <c r="O36" s="5">
        <v>196498586</v>
      </c>
    </row>
    <row r="37" spans="1:15">
      <c r="A37" s="4" t="s">
        <v>40</v>
      </c>
      <c r="B37" s="5">
        <v>2506022</v>
      </c>
      <c r="C37" s="5">
        <v>3470711</v>
      </c>
      <c r="D37" s="5">
        <v>36135</v>
      </c>
      <c r="E37" s="5">
        <v>3506846</v>
      </c>
      <c r="F37" s="5">
        <v>1017036</v>
      </c>
      <c r="G37" s="6">
        <v>0.52270000000000005</v>
      </c>
      <c r="H37" s="5">
        <v>6709098.9095083214</v>
      </c>
      <c r="I37" s="5">
        <v>3202252.9095083214</v>
      </c>
      <c r="J37" s="5">
        <v>3698944</v>
      </c>
      <c r="K37" s="5">
        <v>29559.393237646029</v>
      </c>
      <c r="L37" s="5">
        <v>308524.98739857203</v>
      </c>
      <c r="M37" s="5">
        <v>179121.3302015732</v>
      </c>
      <c r="N37" s="5">
        <v>3181738.2891622088</v>
      </c>
      <c r="O37" s="5">
        <v>9711812</v>
      </c>
    </row>
    <row r="38" spans="1:15">
      <c r="A38" s="4" t="s">
        <v>41</v>
      </c>
      <c r="B38" s="5">
        <v>70124656</v>
      </c>
      <c r="C38" s="5">
        <v>60382733</v>
      </c>
      <c r="D38" s="5">
        <v>675053</v>
      </c>
      <c r="E38" s="5">
        <v>61057786</v>
      </c>
      <c r="F38" s="5">
        <v>45403943</v>
      </c>
      <c r="G38" s="6">
        <v>0.63580000000000003</v>
      </c>
      <c r="H38" s="5">
        <v>96033007.234979555</v>
      </c>
      <c r="I38" s="5">
        <v>34975221.234979555</v>
      </c>
      <c r="J38" s="5">
        <v>77003816</v>
      </c>
      <c r="K38" s="5">
        <v>615361.05384221533</v>
      </c>
      <c r="L38" s="5">
        <v>6422806.444499285</v>
      </c>
      <c r="M38" s="5">
        <v>3728909.10284589</v>
      </c>
      <c r="N38" s="5">
        <v>66236739.398812607</v>
      </c>
      <c r="O38" s="5">
        <v>208186258</v>
      </c>
    </row>
    <row r="39" spans="1:15">
      <c r="A39" s="4" t="s">
        <v>42</v>
      </c>
      <c r="B39" s="5">
        <v>24909979</v>
      </c>
      <c r="C39" s="5">
        <v>21613707</v>
      </c>
      <c r="D39" s="5">
        <v>235552</v>
      </c>
      <c r="E39" s="5">
        <v>21849259</v>
      </c>
      <c r="F39" s="5">
        <v>10630233</v>
      </c>
      <c r="G39" s="6">
        <v>0.64</v>
      </c>
      <c r="H39" s="5">
        <v>34139467.1875</v>
      </c>
      <c r="I39" s="5">
        <v>12290208.1875</v>
      </c>
      <c r="J39" s="5">
        <v>32859003</v>
      </c>
      <c r="K39" s="5">
        <v>262586.3465556631</v>
      </c>
      <c r="L39" s="5">
        <v>2740734.514095007</v>
      </c>
      <c r="M39" s="5">
        <v>1591196.9271385253</v>
      </c>
      <c r="N39" s="5">
        <v>28264485.212210804</v>
      </c>
      <c r="O39" s="5">
        <v>79618241</v>
      </c>
    </row>
    <row r="40" spans="1:15">
      <c r="A40" s="4" t="s">
        <v>43</v>
      </c>
      <c r="B40" s="5">
        <v>19408790</v>
      </c>
      <c r="C40" s="5">
        <v>19575891</v>
      </c>
      <c r="D40" s="5">
        <v>220183</v>
      </c>
      <c r="E40" s="5">
        <v>19796074</v>
      </c>
      <c r="F40" s="5">
        <v>11714966</v>
      </c>
      <c r="G40" s="6">
        <v>0.62439999999999996</v>
      </c>
      <c r="H40" s="5">
        <v>31704154.388212688</v>
      </c>
      <c r="I40" s="5">
        <v>11908080.388212688</v>
      </c>
      <c r="J40" s="5">
        <v>25286747</v>
      </c>
      <c r="K40" s="5">
        <v>202074.13204251431</v>
      </c>
      <c r="L40" s="5">
        <v>2109140.6897552055</v>
      </c>
      <c r="M40" s="5">
        <v>1224510.4978909227</v>
      </c>
      <c r="N40" s="5">
        <v>21751021.680311356</v>
      </c>
      <c r="O40" s="5">
        <v>64491611</v>
      </c>
    </row>
    <row r="41" spans="1:15">
      <c r="A41" s="4" t="s">
        <v>44</v>
      </c>
      <c r="B41" s="5">
        <v>55336804</v>
      </c>
      <c r="C41" s="5">
        <v>61350747</v>
      </c>
      <c r="D41" s="5">
        <v>681887</v>
      </c>
      <c r="E41" s="5">
        <v>62032634</v>
      </c>
      <c r="F41" s="5">
        <v>46629051</v>
      </c>
      <c r="G41" s="6">
        <v>0.54279999999999995</v>
      </c>
      <c r="H41" s="5">
        <v>114282671.33382462</v>
      </c>
      <c r="I41" s="5">
        <v>52250037.33382462</v>
      </c>
      <c r="J41" s="5">
        <v>66178447</v>
      </c>
      <c r="K41" s="5">
        <v>528852.2180194445</v>
      </c>
      <c r="L41" s="5">
        <v>5519873.9225930609</v>
      </c>
      <c r="M41" s="5">
        <v>3204690.7055944381</v>
      </c>
      <c r="N41" s="5">
        <v>56925030.153793067</v>
      </c>
      <c r="O41" s="5">
        <v>183547885</v>
      </c>
    </row>
    <row r="42" spans="1:15">
      <c r="A42" s="4" t="s">
        <v>45</v>
      </c>
      <c r="B42" s="5">
        <v>0</v>
      </c>
      <c r="C42" s="5">
        <v>0</v>
      </c>
      <c r="D42" s="5">
        <v>0</v>
      </c>
      <c r="E42" s="5">
        <v>0</v>
      </c>
      <c r="F42" s="5">
        <v>0</v>
      </c>
      <c r="G42" s="6">
        <v>0.55000000000000004</v>
      </c>
      <c r="H42" s="5">
        <v>0</v>
      </c>
      <c r="I42" s="5">
        <v>0</v>
      </c>
      <c r="J42" s="5">
        <v>30953977</v>
      </c>
      <c r="K42" s="5">
        <v>247362.70092546701</v>
      </c>
      <c r="L42" s="5">
        <v>2581838.3203045758</v>
      </c>
      <c r="M42" s="5">
        <v>1498946.0600833381</v>
      </c>
      <c r="N42" s="5">
        <v>26625829.918686621</v>
      </c>
      <c r="O42" s="5">
        <v>30953977</v>
      </c>
    </row>
    <row r="43" spans="1:15">
      <c r="A43" s="4" t="s">
        <v>46</v>
      </c>
      <c r="B43" s="5">
        <v>6633774</v>
      </c>
      <c r="C43" s="5">
        <v>4844998</v>
      </c>
      <c r="D43" s="5">
        <v>55636</v>
      </c>
      <c r="E43" s="5">
        <v>4900634</v>
      </c>
      <c r="F43" s="5">
        <v>5321126</v>
      </c>
      <c r="G43" s="6">
        <v>0.51259999999999994</v>
      </c>
      <c r="H43" s="5">
        <v>9560347.2493172083</v>
      </c>
      <c r="I43" s="5">
        <v>4659713.2493172083</v>
      </c>
      <c r="J43" s="5">
        <v>5282902</v>
      </c>
      <c r="K43" s="5">
        <v>42217.286245465373</v>
      </c>
      <c r="L43" s="5">
        <v>440641.24057511846</v>
      </c>
      <c r="M43" s="5">
        <v>255824.48222102079</v>
      </c>
      <c r="N43" s="5">
        <v>4544218.9909583963</v>
      </c>
      <c r="O43" s="5">
        <v>16817310</v>
      </c>
    </row>
    <row r="44" spans="1:15">
      <c r="A44" s="4" t="s">
        <v>47</v>
      </c>
      <c r="B44" s="5">
        <v>9867439</v>
      </c>
      <c r="C44" s="5">
        <v>24715225</v>
      </c>
      <c r="D44" s="5">
        <v>273549</v>
      </c>
      <c r="E44" s="5">
        <v>24988774</v>
      </c>
      <c r="F44" s="5">
        <v>4085269</v>
      </c>
      <c r="G44" s="6">
        <v>0.70430000000000004</v>
      </c>
      <c r="H44" s="5">
        <v>35480298.168394148</v>
      </c>
      <c r="I44" s="5">
        <v>10491524.168394148</v>
      </c>
      <c r="J44" s="5">
        <v>39870046</v>
      </c>
      <c r="K44" s="5">
        <v>318613.7362763632</v>
      </c>
      <c r="L44" s="5">
        <v>3325518.1586232414</v>
      </c>
      <c r="M44" s="5">
        <v>1930706.6218677312</v>
      </c>
      <c r="N44" s="5">
        <v>34295207.483232662</v>
      </c>
      <c r="O44" s="5">
        <v>74726259</v>
      </c>
    </row>
    <row r="45" spans="1:15">
      <c r="A45" s="4" t="s">
        <v>48</v>
      </c>
      <c r="B45" s="5">
        <v>1710801</v>
      </c>
      <c r="C45" s="5">
        <v>4700659</v>
      </c>
      <c r="D45" s="5">
        <v>50621</v>
      </c>
      <c r="E45" s="5">
        <v>4751280</v>
      </c>
      <c r="F45" s="5">
        <v>802914</v>
      </c>
      <c r="G45" s="6">
        <v>0.56189999999999996</v>
      </c>
      <c r="H45" s="5">
        <v>8455739.4554191139</v>
      </c>
      <c r="I45" s="5">
        <v>3704459.4554191139</v>
      </c>
      <c r="J45" s="5">
        <v>5670694</v>
      </c>
      <c r="K45" s="5">
        <v>45316.250766802608</v>
      </c>
      <c r="L45" s="5">
        <v>472986.55910745281</v>
      </c>
      <c r="M45" s="5">
        <v>274603.30636151292</v>
      </c>
      <c r="N45" s="5">
        <v>4877787.8837642316</v>
      </c>
      <c r="O45" s="5">
        <v>12132775</v>
      </c>
    </row>
    <row r="46" spans="1:15">
      <c r="A46" s="4" t="s">
        <v>49</v>
      </c>
      <c r="B46" s="5">
        <v>37702188</v>
      </c>
      <c r="C46" s="5">
        <v>33867443</v>
      </c>
      <c r="D46" s="5">
        <v>377516</v>
      </c>
      <c r="E46" s="5">
        <v>34244959</v>
      </c>
      <c r="F46" s="5">
        <v>18975782</v>
      </c>
      <c r="G46" s="6">
        <v>0.6613</v>
      </c>
      <c r="H46" s="5">
        <v>51784302.13216392</v>
      </c>
      <c r="I46" s="5">
        <v>17539343.13216392</v>
      </c>
      <c r="J46" s="5">
        <v>51061738</v>
      </c>
      <c r="K46" s="5">
        <v>408049.97127278842</v>
      </c>
      <c r="L46" s="5">
        <v>4259005.2925913958</v>
      </c>
      <c r="M46" s="5">
        <v>2472664.2071262011</v>
      </c>
      <c r="N46" s="5">
        <v>43922018.529009618</v>
      </c>
      <c r="O46" s="5">
        <v>123008885</v>
      </c>
    </row>
    <row r="47" spans="1:15">
      <c r="A47" s="4" t="s">
        <v>50</v>
      </c>
      <c r="B47" s="5">
        <v>59844129</v>
      </c>
      <c r="C47" s="5">
        <v>160592442</v>
      </c>
      <c r="D47" s="5">
        <v>1793645</v>
      </c>
      <c r="E47" s="5">
        <v>162386087</v>
      </c>
      <c r="F47" s="5">
        <v>34681421</v>
      </c>
      <c r="G47" s="6">
        <v>0.59299999999999997</v>
      </c>
      <c r="H47" s="5">
        <v>273838258.01011807</v>
      </c>
      <c r="I47" s="5">
        <v>111452171.01011807</v>
      </c>
      <c r="J47" s="5">
        <v>237712617</v>
      </c>
      <c r="K47" s="5">
        <v>1899634.2533038999</v>
      </c>
      <c r="L47" s="5">
        <v>19827356.717053998</v>
      </c>
      <c r="M47" s="5">
        <v>11511231.357581275</v>
      </c>
      <c r="N47" s="5">
        <v>204474394.67206082</v>
      </c>
      <c r="O47" s="5">
        <v>459942833</v>
      </c>
    </row>
    <row r="48" spans="1:15">
      <c r="A48" s="4" t="s">
        <v>51</v>
      </c>
      <c r="B48" s="5">
        <v>12591564</v>
      </c>
      <c r="C48" s="5">
        <v>20841749</v>
      </c>
      <c r="D48" s="5">
        <v>0</v>
      </c>
      <c r="E48" s="5">
        <v>20841749</v>
      </c>
      <c r="F48" s="5">
        <v>4474923</v>
      </c>
      <c r="G48" s="6">
        <v>0.69610000000000005</v>
      </c>
      <c r="H48" s="5">
        <v>29940739.836230423</v>
      </c>
      <c r="I48" s="5">
        <v>9098990.8362304233</v>
      </c>
      <c r="J48" s="5">
        <v>26250970</v>
      </c>
      <c r="K48" s="5">
        <v>209779.53305041892</v>
      </c>
      <c r="L48" s="5">
        <v>2189565.5053037549</v>
      </c>
      <c r="M48" s="5">
        <v>1271202.9880640509</v>
      </c>
      <c r="N48" s="5">
        <v>22580421.973581776</v>
      </c>
      <c r="O48" s="5">
        <v>59684283</v>
      </c>
    </row>
    <row r="49" spans="1:15">
      <c r="A49" s="4" t="s">
        <v>52</v>
      </c>
      <c r="B49" s="5">
        <v>3944887</v>
      </c>
      <c r="C49" s="5">
        <v>2748194</v>
      </c>
      <c r="D49" s="5">
        <v>30365</v>
      </c>
      <c r="E49" s="5">
        <v>2778559</v>
      </c>
      <c r="F49" s="5">
        <v>2666323</v>
      </c>
      <c r="G49" s="6">
        <v>0.56040000000000001</v>
      </c>
      <c r="H49" s="5">
        <v>4958170.9493219126</v>
      </c>
      <c r="I49" s="5">
        <v>2179611.9493219126</v>
      </c>
      <c r="J49" s="5">
        <v>2963011</v>
      </c>
      <c r="K49" s="5">
        <v>23678.327467642332</v>
      </c>
      <c r="L49" s="5">
        <v>247141.59809849251</v>
      </c>
      <c r="M49" s="5">
        <v>143483.78124186082</v>
      </c>
      <c r="N49" s="5">
        <v>2548707.2931920043</v>
      </c>
      <c r="O49" s="5">
        <v>9686457</v>
      </c>
    </row>
    <row r="50" spans="1:15">
      <c r="A50" s="4" t="s">
        <v>53</v>
      </c>
      <c r="B50" s="5">
        <v>21328766</v>
      </c>
      <c r="C50" s="5">
        <v>42196588</v>
      </c>
      <c r="D50" s="5">
        <v>0</v>
      </c>
      <c r="E50" s="5">
        <v>42196588</v>
      </c>
      <c r="F50" s="5">
        <v>21328762</v>
      </c>
      <c r="G50" s="6">
        <v>0.5</v>
      </c>
      <c r="H50" s="5">
        <v>84393176</v>
      </c>
      <c r="I50" s="5">
        <v>42196588</v>
      </c>
      <c r="J50" s="5">
        <v>41543680</v>
      </c>
      <c r="K50" s="5">
        <v>331988.25763756642</v>
      </c>
      <c r="L50" s="5">
        <v>3465114.1916423468</v>
      </c>
      <c r="M50" s="5">
        <v>2011752.3333871756</v>
      </c>
      <c r="N50" s="5">
        <v>35734825.217332914</v>
      </c>
      <c r="O50" s="5">
        <v>105069034</v>
      </c>
    </row>
    <row r="51" spans="1:15">
      <c r="A51" s="4" t="s">
        <v>54</v>
      </c>
      <c r="B51" s="5">
        <v>41883444</v>
      </c>
      <c r="C51" s="5">
        <v>36003193</v>
      </c>
      <c r="D51" s="5">
        <v>396608</v>
      </c>
      <c r="E51" s="5">
        <v>36399801</v>
      </c>
      <c r="F51" s="5">
        <v>38707605</v>
      </c>
      <c r="G51" s="6">
        <v>0.5</v>
      </c>
      <c r="H51" s="5">
        <v>72799602</v>
      </c>
      <c r="I51" s="5">
        <v>36399801</v>
      </c>
      <c r="J51" s="5">
        <v>37661311</v>
      </c>
      <c r="K51" s="5">
        <v>300963.05910397239</v>
      </c>
      <c r="L51" s="5">
        <v>3141289.919957886</v>
      </c>
      <c r="M51" s="5">
        <v>1823748.6491969444</v>
      </c>
      <c r="N51" s="5">
        <v>32395309.371741198</v>
      </c>
      <c r="O51" s="5">
        <v>115944556</v>
      </c>
    </row>
    <row r="52" spans="1:15">
      <c r="A52" s="4" t="s">
        <v>55</v>
      </c>
      <c r="B52" s="5">
        <v>8727005</v>
      </c>
      <c r="C52" s="5">
        <v>8661099</v>
      </c>
      <c r="D52" s="5">
        <v>96407</v>
      </c>
      <c r="E52" s="5">
        <v>8757506</v>
      </c>
      <c r="F52" s="5">
        <v>2971392</v>
      </c>
      <c r="G52" s="6">
        <v>0.72040000000000004</v>
      </c>
      <c r="H52" s="5">
        <v>12156449.194891727</v>
      </c>
      <c r="I52" s="5">
        <v>3398943.1948917266</v>
      </c>
      <c r="J52" s="5">
        <v>13841627</v>
      </c>
      <c r="K52" s="5">
        <v>110612.67635893343</v>
      </c>
      <c r="L52" s="5">
        <v>1154515.3956779919</v>
      </c>
      <c r="M52" s="5">
        <v>670280.66399329412</v>
      </c>
      <c r="N52" s="5">
        <v>11906218.263969783</v>
      </c>
      <c r="O52" s="5">
        <v>31326138</v>
      </c>
    </row>
    <row r="53" spans="1:15">
      <c r="A53" s="4" t="s">
        <v>56</v>
      </c>
      <c r="B53" s="5">
        <v>24511351</v>
      </c>
      <c r="C53" s="5">
        <v>29899733</v>
      </c>
      <c r="D53" s="5">
        <v>326901</v>
      </c>
      <c r="E53" s="5">
        <v>30226634</v>
      </c>
      <c r="F53" s="5">
        <v>16449406</v>
      </c>
      <c r="G53" s="6">
        <v>0.59740000000000004</v>
      </c>
      <c r="H53" s="5">
        <v>50596976.899899565</v>
      </c>
      <c r="I53" s="5">
        <v>20370342.899899565</v>
      </c>
      <c r="J53" s="5">
        <v>34318235</v>
      </c>
      <c r="K53" s="5">
        <v>274247.51593615563</v>
      </c>
      <c r="L53" s="5">
        <v>2862447.5041839601</v>
      </c>
      <c r="M53" s="5">
        <v>1661860.2237206586</v>
      </c>
      <c r="N53" s="5">
        <v>29519679.756159224</v>
      </c>
      <c r="O53" s="5">
        <v>89056220</v>
      </c>
    </row>
    <row r="54" spans="1:15">
      <c r="A54" s="4" t="s">
        <v>57</v>
      </c>
      <c r="B54" s="5">
        <v>2815041</v>
      </c>
      <c r="C54" s="5">
        <v>3129621</v>
      </c>
      <c r="D54" s="5">
        <v>33798</v>
      </c>
      <c r="E54" s="5">
        <v>3163419</v>
      </c>
      <c r="F54" s="5">
        <v>1553707</v>
      </c>
      <c r="G54" s="6">
        <v>0.5</v>
      </c>
      <c r="H54" s="5">
        <v>6326838</v>
      </c>
      <c r="I54" s="5">
        <v>3163419</v>
      </c>
      <c r="J54" s="5">
        <v>2903068</v>
      </c>
      <c r="K54" s="5">
        <v>23199.304614405242</v>
      </c>
      <c r="L54" s="5">
        <v>242141.8161824558</v>
      </c>
      <c r="M54" s="5">
        <v>140581.04200161473</v>
      </c>
      <c r="N54" s="5">
        <v>2497145.8372015241</v>
      </c>
      <c r="O54" s="5">
        <v>8881528</v>
      </c>
    </row>
    <row r="55" spans="1:15">
      <c r="A55" s="7" t="s">
        <v>58</v>
      </c>
      <c r="B55" s="5">
        <f>SUM(B3:B54)</f>
        <v>1177524781</v>
      </c>
      <c r="C55" s="5">
        <f t="shared" ref="C55:E55" si="0">SUM(C3:C54)</f>
        <v>1673842719</v>
      </c>
      <c r="D55" s="5">
        <f t="shared" si="0"/>
        <v>16953537</v>
      </c>
      <c r="E55" s="5">
        <f t="shared" si="0"/>
        <v>1690796256</v>
      </c>
      <c r="F55" s="5">
        <v>887607151</v>
      </c>
      <c r="G55" s="6"/>
      <c r="H55" s="5"/>
      <c r="I55" s="5">
        <f t="shared" ref="I55:J55" si="1">SUM(I3:I54)</f>
        <v>1280676935.040803</v>
      </c>
      <c r="J55" s="5">
        <f t="shared" si="1"/>
        <v>2134619433</v>
      </c>
      <c r="K55" s="5">
        <f t="shared" ref="K55" si="2">SUM(K3:K54)</f>
        <v>17058397.000000004</v>
      </c>
      <c r="L55" s="5">
        <f t="shared" ref="L55" si="3">SUM(L3:L54)</f>
        <v>178046337.99999994</v>
      </c>
      <c r="M55" s="5">
        <f t="shared" ref="M55" si="4">SUM(M3:M54)</f>
        <v>103368927</v>
      </c>
      <c r="N55" s="5">
        <f t="shared" ref="N55" si="5">SUM(N3:N54)</f>
        <v>1836145771.0000005</v>
      </c>
      <c r="O55" s="5">
        <f t="shared" ref="O55" si="6">SUM(O3:O54)</f>
        <v>5002940470</v>
      </c>
    </row>
    <row r="56" spans="1:15">
      <c r="A56" s="5"/>
      <c r="B56" s="5"/>
      <c r="C56" s="5"/>
      <c r="D56" s="5"/>
      <c r="E56" s="5"/>
      <c r="F56" s="5"/>
      <c r="G56" s="6"/>
      <c r="H56" s="5"/>
      <c r="I56" s="5"/>
      <c r="J56" s="5"/>
      <c r="K56" s="5"/>
      <c r="L56" s="5"/>
      <c r="M56" s="5"/>
      <c r="N56" s="5"/>
      <c r="O56" s="5"/>
    </row>
    <row r="57" spans="1:15" s="16" customFormat="1" ht="60">
      <c r="A57" s="13" t="s">
        <v>59</v>
      </c>
      <c r="B57" s="13" t="s">
        <v>1</v>
      </c>
      <c r="C57" s="13" t="s">
        <v>2</v>
      </c>
      <c r="D57" s="13" t="s">
        <v>73</v>
      </c>
      <c r="E57" s="13"/>
      <c r="F57" s="13" t="s">
        <v>3</v>
      </c>
      <c r="G57" s="14"/>
      <c r="H57" s="13"/>
      <c r="I57" s="13"/>
      <c r="J57" s="13" t="s">
        <v>5</v>
      </c>
      <c r="K57" s="13" t="s">
        <v>6</v>
      </c>
      <c r="L57" s="13" t="s">
        <v>7</v>
      </c>
      <c r="M57" s="13" t="s">
        <v>8</v>
      </c>
      <c r="N57" s="13" t="s">
        <v>9</v>
      </c>
      <c r="O57" s="13" t="s">
        <v>77</v>
      </c>
    </row>
    <row r="58" spans="1:15">
      <c r="A58" s="9" t="s">
        <v>60</v>
      </c>
      <c r="B58" s="5">
        <v>0</v>
      </c>
      <c r="C58" s="5"/>
      <c r="D58" s="5"/>
      <c r="E58" s="5"/>
      <c r="F58" s="5">
        <v>0</v>
      </c>
      <c r="G58" s="6"/>
      <c r="H58" s="5"/>
      <c r="I58" s="5"/>
      <c r="J58" s="5">
        <v>2506565</v>
      </c>
      <c r="K58" s="5">
        <v>20857.072680020203</v>
      </c>
      <c r="L58" s="5">
        <v>202345.56271746196</v>
      </c>
      <c r="M58" s="5">
        <v>117476.44699663305</v>
      </c>
      <c r="N58" s="5">
        <v>2165885.9176058848</v>
      </c>
      <c r="O58" s="5">
        <v>2506565</v>
      </c>
    </row>
    <row r="59" spans="1:15">
      <c r="A59" s="9" t="s">
        <v>61</v>
      </c>
      <c r="B59" s="5">
        <v>0</v>
      </c>
      <c r="C59" s="5"/>
      <c r="D59" s="5"/>
      <c r="E59" s="5"/>
      <c r="F59" s="5">
        <v>0</v>
      </c>
      <c r="G59" s="6"/>
      <c r="H59" s="5"/>
      <c r="I59" s="5"/>
      <c r="J59" s="5">
        <v>4358920</v>
      </c>
      <c r="K59" s="5">
        <v>36270.478222744539</v>
      </c>
      <c r="L59" s="5">
        <v>351879.21328208101</v>
      </c>
      <c r="M59" s="5">
        <v>204291.70372304876</v>
      </c>
      <c r="N59" s="5">
        <v>3766478.6047721258</v>
      </c>
      <c r="O59" s="5">
        <v>4358920</v>
      </c>
    </row>
    <row r="60" spans="1:15">
      <c r="A60" s="9" t="s">
        <v>62</v>
      </c>
      <c r="B60" s="5">
        <v>0</v>
      </c>
      <c r="C60" s="5"/>
      <c r="D60" s="5"/>
      <c r="E60" s="5"/>
      <c r="F60" s="5">
        <v>0</v>
      </c>
      <c r="G60" s="6"/>
      <c r="H60" s="5"/>
      <c r="I60" s="5"/>
      <c r="J60" s="5">
        <v>2185405</v>
      </c>
      <c r="K60" s="5">
        <v>18184.707326671982</v>
      </c>
      <c r="L60" s="5">
        <v>176419.52412586747</v>
      </c>
      <c r="M60" s="5">
        <v>102424.47917715154</v>
      </c>
      <c r="N60" s="5">
        <v>1888376.2893703089</v>
      </c>
      <c r="O60" s="5">
        <v>2185405</v>
      </c>
    </row>
    <row r="61" spans="1:15">
      <c r="A61" s="9" t="s">
        <v>63</v>
      </c>
      <c r="B61" s="5">
        <v>0</v>
      </c>
      <c r="C61" s="5"/>
      <c r="D61" s="5"/>
      <c r="E61" s="5"/>
      <c r="F61" s="5">
        <v>0</v>
      </c>
      <c r="G61" s="6"/>
      <c r="H61" s="5"/>
      <c r="I61" s="5"/>
      <c r="J61" s="5">
        <v>1976900</v>
      </c>
      <c r="K61" s="5">
        <v>16449.741770563276</v>
      </c>
      <c r="L61" s="5">
        <v>159587.69987458957</v>
      </c>
      <c r="M61" s="5">
        <v>92652.370103166628</v>
      </c>
      <c r="N61" s="5">
        <v>1708210.1882516805</v>
      </c>
      <c r="O61" s="5">
        <v>1976900</v>
      </c>
    </row>
    <row r="62" spans="1:15">
      <c r="A62" s="10" t="s">
        <v>64</v>
      </c>
      <c r="B62" s="5">
        <f ca="1">SUM(B58:B62)</f>
        <v>0</v>
      </c>
      <c r="C62" s="5"/>
      <c r="D62" s="5"/>
      <c r="E62" s="5"/>
      <c r="F62" s="5">
        <f ca="1">SUM(F58:F62)</f>
        <v>0</v>
      </c>
      <c r="G62" s="6"/>
      <c r="H62" s="5"/>
      <c r="I62" s="5"/>
      <c r="J62" s="5">
        <f t="shared" ref="J62:O62" ca="1" si="7">SUM(J58:J62)</f>
        <v>11027790</v>
      </c>
      <c r="K62" s="5">
        <f t="shared" ca="1" si="7"/>
        <v>91762</v>
      </c>
      <c r="L62" s="5">
        <f t="shared" ca="1" si="7"/>
        <v>890232.00000000012</v>
      </c>
      <c r="M62" s="5">
        <f t="shared" ca="1" si="7"/>
        <v>516844.99999999994</v>
      </c>
      <c r="N62" s="5">
        <f t="shared" ca="1" si="7"/>
        <v>9528951</v>
      </c>
      <c r="O62" s="5">
        <f t="shared" ca="1" si="7"/>
        <v>11027790</v>
      </c>
    </row>
    <row r="63" spans="1:15">
      <c r="A63" s="9"/>
      <c r="B63" s="5"/>
      <c r="C63" s="5"/>
      <c r="D63" s="5"/>
      <c r="E63" s="5"/>
      <c r="F63" s="5"/>
      <c r="G63" s="6"/>
      <c r="H63" s="5"/>
      <c r="I63" s="5"/>
      <c r="J63" s="5"/>
      <c r="K63" s="5"/>
      <c r="L63" s="5"/>
      <c r="M63" s="5"/>
      <c r="N63" s="5"/>
      <c r="O63" s="5"/>
    </row>
    <row r="64" spans="1:15">
      <c r="A64" s="9" t="s">
        <v>65</v>
      </c>
      <c r="B64" s="5">
        <v>58340000</v>
      </c>
      <c r="C64" s="5">
        <v>0</v>
      </c>
      <c r="D64" s="5"/>
      <c r="E64" s="5"/>
      <c r="F64" s="5"/>
      <c r="G64" s="6"/>
      <c r="H64" s="5"/>
      <c r="I64" s="5"/>
      <c r="J64" s="5">
        <v>42215562</v>
      </c>
      <c r="K64" s="5">
        <v>367048</v>
      </c>
      <c r="L64" s="5">
        <v>0</v>
      </c>
      <c r="M64" s="5">
        <v>0</v>
      </c>
      <c r="N64" s="5">
        <v>41848514</v>
      </c>
      <c r="O64" s="5">
        <v>100555562</v>
      </c>
    </row>
    <row r="65" spans="1:15">
      <c r="A65" s="9"/>
      <c r="B65" s="5"/>
      <c r="C65" s="5"/>
      <c r="D65" s="5"/>
      <c r="E65" s="5"/>
      <c r="F65" s="5"/>
      <c r="G65" s="6"/>
      <c r="H65" s="5"/>
      <c r="I65" s="5"/>
      <c r="J65" s="5"/>
      <c r="K65" s="5"/>
      <c r="L65" s="5"/>
      <c r="M65" s="5"/>
      <c r="N65" s="5"/>
      <c r="O65" s="5"/>
    </row>
    <row r="66" spans="1:15">
      <c r="A66" s="9" t="s">
        <v>66</v>
      </c>
      <c r="B66" s="5">
        <v>3097405</v>
      </c>
      <c r="C66" s="5">
        <v>4195095</v>
      </c>
      <c r="D66" s="5"/>
      <c r="E66" s="5">
        <v>4195095</v>
      </c>
      <c r="F66" s="5"/>
      <c r="G66" s="6"/>
      <c r="H66" s="5"/>
      <c r="I66" s="5"/>
      <c r="J66" s="5">
        <v>5513895</v>
      </c>
      <c r="K66" s="5"/>
      <c r="L66" s="5"/>
      <c r="M66" s="5"/>
      <c r="N66" s="5">
        <v>5513895</v>
      </c>
      <c r="O66" s="5">
        <v>12806395</v>
      </c>
    </row>
    <row r="67" spans="1:15">
      <c r="A67" s="9"/>
      <c r="B67" s="5"/>
      <c r="C67" s="5"/>
      <c r="D67" s="5"/>
      <c r="E67" s="5"/>
      <c r="F67" s="5"/>
      <c r="G67" s="6"/>
      <c r="H67" s="5"/>
      <c r="I67" s="5"/>
      <c r="J67" s="5"/>
      <c r="K67" s="5"/>
      <c r="L67" s="5"/>
      <c r="M67" s="5"/>
      <c r="N67" s="5"/>
      <c r="O67" s="5"/>
    </row>
    <row r="68" spans="1:15" ht="14.25">
      <c r="A68" s="9" t="s">
        <v>78</v>
      </c>
      <c r="B68" s="5"/>
      <c r="C68" s="5"/>
      <c r="D68" s="5"/>
      <c r="E68" s="5"/>
      <c r="F68" s="5"/>
      <c r="G68" s="6"/>
      <c r="H68" s="5"/>
      <c r="I68" s="5"/>
      <c r="J68" s="5">
        <v>9339895</v>
      </c>
      <c r="K68" s="5"/>
      <c r="L68" s="5"/>
      <c r="M68" s="5"/>
      <c r="N68" s="5">
        <v>9339895</v>
      </c>
      <c r="O68" s="5">
        <v>9339895</v>
      </c>
    </row>
    <row r="69" spans="1:15">
      <c r="A69" s="9"/>
      <c r="B69" s="5"/>
      <c r="C69" s="5"/>
      <c r="D69" s="5"/>
      <c r="E69" s="5"/>
      <c r="F69" s="5"/>
      <c r="G69" s="6"/>
      <c r="H69" s="5"/>
      <c r="I69" s="5"/>
      <c r="J69" s="5"/>
      <c r="K69" s="5"/>
      <c r="L69" s="5"/>
      <c r="M69" s="5"/>
      <c r="N69" s="5"/>
      <c r="O69" s="5"/>
    </row>
    <row r="70" spans="1:15" ht="14.25">
      <c r="A70" s="9" t="s">
        <v>79</v>
      </c>
      <c r="B70" s="5"/>
      <c r="C70" s="5"/>
      <c r="D70" s="5"/>
      <c r="E70" s="5"/>
      <c r="F70" s="5"/>
      <c r="G70" s="6"/>
      <c r="H70" s="5"/>
      <c r="I70" s="5"/>
      <c r="J70" s="5">
        <v>945909</v>
      </c>
      <c r="K70" s="5">
        <v>945909</v>
      </c>
      <c r="L70" s="5"/>
      <c r="M70" s="5"/>
      <c r="N70" s="5"/>
      <c r="O70" s="5">
        <v>945909</v>
      </c>
    </row>
    <row r="71" spans="1:15">
      <c r="A71" s="9"/>
      <c r="B71" s="5"/>
      <c r="C71" s="5"/>
      <c r="D71" s="5"/>
      <c r="E71" s="5"/>
      <c r="F71" s="5"/>
      <c r="G71" s="6"/>
      <c r="H71" s="5"/>
      <c r="I71" s="5"/>
      <c r="J71" s="5"/>
      <c r="K71" s="5"/>
      <c r="L71" s="5"/>
      <c r="M71" s="5"/>
      <c r="N71" s="5"/>
      <c r="O71" s="5"/>
    </row>
    <row r="72" spans="1:15">
      <c r="A72" s="28" t="s">
        <v>67</v>
      </c>
      <c r="B72" s="11">
        <f ca="1">B55+B62+B64+B66</f>
        <v>1238962186</v>
      </c>
      <c r="C72" s="11">
        <f>C55+C64+C66</f>
        <v>1678037814</v>
      </c>
      <c r="D72" s="11"/>
      <c r="E72" s="11">
        <f>E55+E64+E66</f>
        <v>1694991351</v>
      </c>
      <c r="F72" s="11">
        <v>887607151</v>
      </c>
      <c r="G72" s="12"/>
      <c r="H72" s="11"/>
      <c r="I72" s="11">
        <f>I55+I64</f>
        <v>1280676935.040803</v>
      </c>
      <c r="J72" s="11">
        <f ca="1">J55+J62+J64+J66+J68+J70</f>
        <v>2203662484</v>
      </c>
      <c r="K72" s="11">
        <f ca="1">K55+K62+K64+K70</f>
        <v>18463116.000000004</v>
      </c>
      <c r="L72" s="11">
        <f ca="1">L55+L62+L64</f>
        <v>178936569.99999994</v>
      </c>
      <c r="M72" s="11">
        <f ca="1">M55+M62+M64</f>
        <v>103885772</v>
      </c>
      <c r="N72" s="11">
        <f ca="1">N55+N62+N64+N66+N68</f>
        <v>1902377026.0000005</v>
      </c>
      <c r="O72" s="11">
        <f ca="1">O55+O62+O64+O66+O68+O70</f>
        <v>5137616021</v>
      </c>
    </row>
    <row r="73" spans="1:15">
      <c r="A73" s="5"/>
      <c r="B73" s="5"/>
      <c r="C73" s="5"/>
      <c r="D73" s="5"/>
      <c r="E73" s="5"/>
      <c r="F73" s="5"/>
      <c r="G73" s="6"/>
      <c r="H73" s="5"/>
      <c r="I73" s="5"/>
      <c r="J73" s="5"/>
      <c r="K73" s="5"/>
      <c r="L73" s="5"/>
      <c r="M73" s="5"/>
      <c r="N73" s="5"/>
      <c r="O73" s="5"/>
    </row>
    <row r="74" spans="1:15" s="8" customFormat="1" ht="26.25" customHeight="1">
      <c r="A74" s="31" t="s">
        <v>80</v>
      </c>
      <c r="B74" s="32"/>
      <c r="C74" s="32"/>
      <c r="D74" s="32"/>
      <c r="E74" s="32"/>
      <c r="F74" s="32"/>
      <c r="G74" s="32"/>
      <c r="H74" s="32"/>
      <c r="I74" s="32"/>
      <c r="J74" s="32"/>
      <c r="K74" s="32"/>
      <c r="L74" s="32"/>
      <c r="M74" s="32"/>
      <c r="N74" s="32"/>
      <c r="O74" s="33"/>
    </row>
    <row r="75" spans="1:15" s="8" customFormat="1">
      <c r="A75" s="31" t="s">
        <v>81</v>
      </c>
      <c r="B75" s="32"/>
      <c r="C75" s="32"/>
      <c r="D75" s="32"/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3"/>
    </row>
    <row r="76" spans="1:15" s="8" customFormat="1">
      <c r="A76" s="31" t="s">
        <v>82</v>
      </c>
      <c r="B76" s="32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3"/>
    </row>
    <row r="77" spans="1:15" s="8" customFormat="1">
      <c r="A77" s="31" t="s">
        <v>83</v>
      </c>
      <c r="B77" s="32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3"/>
    </row>
    <row r="78" spans="1:15" s="8" customFormat="1" ht="24" customHeight="1">
      <c r="A78" s="31" t="s">
        <v>84</v>
      </c>
      <c r="B78" s="32"/>
      <c r="C78" s="32"/>
      <c r="D78" s="32"/>
      <c r="E78" s="32"/>
      <c r="F78" s="32"/>
      <c r="G78" s="32"/>
      <c r="H78" s="32"/>
      <c r="I78" s="32"/>
      <c r="J78" s="32"/>
      <c r="K78" s="32"/>
      <c r="L78" s="32"/>
      <c r="M78" s="32"/>
      <c r="N78" s="32"/>
      <c r="O78" s="33"/>
    </row>
  </sheetData>
  <mergeCells count="6">
    <mergeCell ref="A78:O78"/>
    <mergeCell ref="A1:O1"/>
    <mergeCell ref="A74:O74"/>
    <mergeCell ref="A75:O75"/>
    <mergeCell ref="A76:O76"/>
    <mergeCell ref="A77:O77"/>
  </mergeCells>
  <printOptions gridLines="1"/>
  <pageMargins left="0.75" right="0.25" top="0.75" bottom="0.75" header="0.3" footer="0.3"/>
  <pageSetup scale="90" orientation="landscape" r:id="rId1"/>
  <headerFooter>
    <oddHeader>&amp;R&amp;D</oddHeader>
    <oddFooter>&amp;L&amp;F&amp;R&amp;P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FY 2013 Allocation Chart Rev1</vt:lpstr>
      <vt:lpstr>FY 2013 Allocation Chart 1</vt:lpstr>
      <vt:lpstr>'FY 2013 Allocation Chart 1'!Print_Titles</vt:lpstr>
      <vt:lpstr>'FY 2013 Allocation Chart Rev1'!Print_Titles</vt:lpstr>
    </vt:vector>
  </TitlesOfParts>
  <Company>Office of Child Care, ACF, HHS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FY 2012 CCDF Allocations (Based on Appropriation)</dc:title>
  <dc:subject>FY 2012 CCDF Allocations (Based on Appropriation)</dc:subject>
  <dc:creator>Office of Child Care, ACF, HHS</dc:creator>
  <cp:lastModifiedBy>Department of Health and Human Services</cp:lastModifiedBy>
  <cp:lastPrinted>2013-07-22T18:48:07Z</cp:lastPrinted>
  <dcterms:created xsi:type="dcterms:W3CDTF">2012-06-08T12:49:59Z</dcterms:created>
  <dcterms:modified xsi:type="dcterms:W3CDTF">2013-07-26T13:34:10Z</dcterms:modified>
</cp:coreProperties>
</file>